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54" activeTab="5"/>
  </bookViews>
  <sheets>
    <sheet name="“十四五”带子项目表（2021－2025）分表" sheetId="13" r:id="rId1"/>
    <sheet name="“十四五”带子项目表（2021）" sheetId="14" r:id="rId2"/>
    <sheet name="“十四五”带子项目表（2022）" sheetId="15" r:id="rId3"/>
    <sheet name="“十四五”带子项目表（2023）" sheetId="16" r:id="rId4"/>
    <sheet name="“十四五”带子项目表（2024）" sheetId="17" r:id="rId5"/>
    <sheet name="“十四五”带子项目表（2025）" sheetId="18" r:id="rId6"/>
  </sheets>
  <definedNames>
    <definedName name="_xlnm.Print_Titles" localSheetId="0">'“十四五”带子项目表（2021－2025）分表'!$2:$6</definedName>
    <definedName name="_xlnm.Print_Titles" localSheetId="1">'“十四五”带子项目表（2021）'!$2:$6</definedName>
    <definedName name="_xlnm.Print_Titles" localSheetId="2">'“十四五”带子项目表（2022）'!$2:$6</definedName>
    <definedName name="_xlnm.Print_Titles" localSheetId="3">'“十四五”带子项目表（2023）'!$2:$6</definedName>
    <definedName name="_xlnm.Print_Titles" localSheetId="4">'“十四五”带子项目表（2024）'!$2:$6</definedName>
    <definedName name="_xlnm.Print_Titles" localSheetId="5">'“十四五”带子项目表（2025）'!$2:$6</definedName>
    <definedName name="_xlnm._FilterDatabase" localSheetId="0" hidden="1">'“十四五”带子项目表（2021－2025）分表'!$7:$7</definedName>
    <definedName name="_xlnm._FilterDatabase" localSheetId="1" hidden="1">'“十四五”带子项目表（2021）'!$A$1:$R$30</definedName>
    <definedName name="_xlnm._FilterDatabase" localSheetId="2" hidden="1">'“十四五”带子项目表（2022）'!$A$1:$R$30</definedName>
    <definedName name="_xlnm._FilterDatabase" localSheetId="3" hidden="1">'“十四五”带子项目表（2023）'!$A$1:$R$30</definedName>
    <definedName name="_xlnm._FilterDatabase" localSheetId="4" hidden="1">'“十四五”带子项目表（2024）'!$7:$7</definedName>
    <definedName name="_xlnm._FilterDatabase" localSheetId="5" hidden="1">'“十四五”带子项目表（2025）'!$A$1:$R$30</definedName>
  </definedNames>
  <calcPr calcId="144525"/>
</workbook>
</file>

<file path=xl/sharedStrings.xml><?xml version="1.0" encoding="utf-8"?>
<sst xmlns="http://schemas.openxmlformats.org/spreadsheetml/2006/main" count="4626" uniqueCount="402">
  <si>
    <t>附件：</t>
  </si>
  <si>
    <t>元谋县脱贫攻坚成果巩固拓展规划项目表（2021－2025年）</t>
  </si>
  <si>
    <t>单位：元谋县</t>
  </si>
  <si>
    <t>项目类别及名称</t>
  </si>
  <si>
    <t>项目
个数
（个）</t>
  </si>
  <si>
    <t>建设地点</t>
  </si>
  <si>
    <t>主要建设内容及规模</t>
  </si>
  <si>
    <t>计划开工年度</t>
  </si>
  <si>
    <t>受益情况</t>
  </si>
  <si>
    <t>总投资
(万元)</t>
  </si>
  <si>
    <t>资金来源（万元）</t>
  </si>
  <si>
    <t>责任
单位</t>
  </si>
  <si>
    <t>备注</t>
  </si>
  <si>
    <t>乡镇</t>
  </si>
  <si>
    <t>村</t>
  </si>
  <si>
    <t>单位</t>
  </si>
  <si>
    <t>数量</t>
  </si>
  <si>
    <t>主要建设内容</t>
  </si>
  <si>
    <t>户</t>
  </si>
  <si>
    <t>人</t>
  </si>
  <si>
    <t>专项扶贫资金</t>
  </si>
  <si>
    <t>涉农整合资金</t>
  </si>
  <si>
    <t>行业部门专项资金</t>
  </si>
  <si>
    <t>县级自筹资金</t>
  </si>
  <si>
    <t>其它</t>
  </si>
  <si>
    <t>合        计</t>
  </si>
  <si>
    <t>——</t>
  </si>
  <si>
    <t>—</t>
  </si>
  <si>
    <t>一、产业扶贫项目</t>
  </si>
  <si>
    <t>（一）种殖业</t>
  </si>
  <si>
    <t>1.经济林果</t>
  </si>
  <si>
    <t>万亩</t>
  </si>
  <si>
    <t>经济林果种植0.67万亩。</t>
  </si>
  <si>
    <t>元谋县特色林果绿色高效示范基地建设项目</t>
  </si>
  <si>
    <t>10乡镇</t>
  </si>
  <si>
    <t>建设特色优质水果基地20万亩，其中：优质鲜食葡萄6万亩,大青枣6万亩，柑橘1万亩,其它林果7万亩。</t>
  </si>
  <si>
    <t>2021—2025</t>
  </si>
  <si>
    <t>农业局</t>
  </si>
  <si>
    <t>元谋县青枣产业综合示范园区建设项目</t>
  </si>
  <si>
    <t>路网建设36.5千米；安装频振式杀虫灯2000盏；太阳能杀虫灯3000盏；投放性诱剂54000枚；悬挂黄板180000张；建面源物垃圾处理池20个；新建大棚青枣设施农业4000亩；土壤改良10000亩；建设实训基地200亩。</t>
  </si>
  <si>
    <t>2.经济作物</t>
  </si>
  <si>
    <t>经济作物59.71万亩。</t>
  </si>
  <si>
    <t>元谋县高标准农田建设项目</t>
  </si>
  <si>
    <t>建设高标准农田10万亩，其中：田间道路及硬化80公里，土壤改良1万亩，土地平整5000亩，调节水池1万立方米，配套建设灌溉排水设施。</t>
  </si>
  <si>
    <t>2021-2025</t>
  </si>
  <si>
    <t>元谋县8.6万亩高效节水灌溉项目</t>
  </si>
  <si>
    <t>建设高效节水灌溉8.6万亩，输水管道700公里及相关配套设施。</t>
  </si>
  <si>
    <t>3.特色蔬菜</t>
  </si>
  <si>
    <t>特色蔬菜种植1.52万亩。</t>
  </si>
  <si>
    <t>元谋县蔬菜种子选育基地建设项目</t>
  </si>
  <si>
    <t>繁育自主知识产权的种子新品种基地的建设500亩，包括保护地大棚设施建设、水电路建设、隔离防护设施建设，生产性筛选库房建设等；建设种子分子标记实验室，能够检测生产种子的分子标记，使得育种更加精确化；种植400亩试验基地筛选来自全球的新品种3000多个，筛选出综合表现最好的品种来适应元谋本地的发展；建设智能化的种子生产流水线1个，占地400平方米；改造现有育苗厂300亩，发展向新型的植物工厂年，使得种苗生产更加科技化，智能化。</t>
  </si>
  <si>
    <t>4.中药材</t>
  </si>
  <si>
    <t>各类中药材种植2万亩。</t>
  </si>
  <si>
    <t>元谋县中药材种植及加工产业化建设项目</t>
  </si>
  <si>
    <t>发展优质高产、标准化小黄姜种植基地2000亩；重楼、白芨、大天门冬、黄精等中草药及林下经济作物基地4000亩；新建400平方米的中药材初加工车间及仓储间。</t>
  </si>
  <si>
    <t>（二）养殖业</t>
  </si>
  <si>
    <t>1.养牛.......</t>
  </si>
  <si>
    <t>万头</t>
  </si>
  <si>
    <t>养牛1万头。</t>
  </si>
  <si>
    <t>元谋县肉牛生产与开发建设项目</t>
  </si>
  <si>
    <t>1、在元马镇建立肉牛冻精改良物资中转站1个；2、在10乡镇建立肉牛科学养殖示范村30个；3、在10乡镇推广林果地套种牧草10000亩。4、.通过招商引资，引进养殖企业，在老城乡、姜驿乡建设2个年出栏1000头以上的规模养牛场，在其他乡镇选址建设2个年出栏500头以上的养牛场。2.动员社会力量，建设10个年出栏50头以上的规模养牛场。</t>
  </si>
  <si>
    <t>2.养羊.......</t>
  </si>
  <si>
    <t>万只</t>
  </si>
  <si>
    <t>养羊2万只。</t>
  </si>
  <si>
    <t>元谋县肉羊生产基地建设项目</t>
  </si>
  <si>
    <t>在10乡镇选址：1、建设饲养基础母羊500-1000只的云岭黑山羊纯种繁育场和努云杂扩繁场各1个，建设相应的标准化羊舍并配套相应的设施；2、在年出栏肉羊500只以上的肉羊饲养户中推广羊舍改造、优良种羊引种及异地换种、肉羊补饲、饲料生产和调制及科学饲养、疾病防治等肉羊配套技术的推广和培训；3、建设科学养羊综示区项目15个（每年3个）；4、通过招商引资，引进养殖企业，建设2个年出栏1000头以上的规模养羊场。2.动员社会力量，建设20个年出栏100头以上的规模养羊场。</t>
  </si>
  <si>
    <t>3.养猪.......</t>
  </si>
  <si>
    <t>养猪19.76万头。</t>
  </si>
  <si>
    <t>元谋县生猪标准化适度规模养殖场建设项目</t>
  </si>
  <si>
    <t>在10乡镇选址建设10个年出栏生猪1000头发上的适度规模养殖场，建设相配套的标准化猪舍、饲料加工储备设施设备、防疫消毒设施、粪污收集处理设施设备等。</t>
  </si>
  <si>
    <t>4.养禽.......</t>
  </si>
  <si>
    <t>万羽</t>
  </si>
  <si>
    <t>养禽10万羽。</t>
  </si>
  <si>
    <t>元谋吉辉养殖有限公司10万羽蛋鸡养殖项目</t>
  </si>
  <si>
    <t>在羊街镇建设饲养10万羽蛋鸡的鸡舍，鸡蛋保鲜物流、饲料加工储存设施、防疫消毒、粪污收集处置等设施设备。</t>
  </si>
  <si>
    <t>2021—2022</t>
  </si>
  <si>
    <t>5.水产.......</t>
  </si>
  <si>
    <t>6.其他养殖</t>
  </si>
  <si>
    <t>……</t>
  </si>
  <si>
    <t>（三）加工业</t>
  </si>
  <si>
    <t>个</t>
  </si>
  <si>
    <t>1.农林产品加业</t>
  </si>
  <si>
    <t>农林产品加业2个。</t>
  </si>
  <si>
    <t>元谋县冻干、速冻蔬菜加工建设项目</t>
  </si>
  <si>
    <t>建设生产线5条,年加工原料总量达10万吨,配套加工原料基地10万亩,加工厂房10000平方米。</t>
  </si>
  <si>
    <t>元谋县畜禽屠宰加工体系建设项目</t>
  </si>
  <si>
    <t>1、征地30亩，建设生猪屠宰、生鲜猪肉仓储、排酸、冷藏、冷链运输设施设备、电力及其它生活附属设施，屠宰保鲜、仓储能力达80万头；2、征地3亩，建设家禽定点屠宰厂房2000㎡，配套相应屠宰和检疫设施设备，将县城家禽分散的屠宰户集中进行屠宰，便于集中检疫和保障家禽产品质量安全，建设统一的屠宰粪污处理设施。</t>
  </si>
  <si>
    <t>2.扶贫车间</t>
  </si>
  <si>
    <t>扶贫车间建设项目15个</t>
  </si>
  <si>
    <t>扶贫车间建设项目</t>
  </si>
  <si>
    <t>扶贫车间建设项目3个</t>
  </si>
  <si>
    <t>人社局</t>
  </si>
  <si>
    <t>3.其他加工</t>
  </si>
  <si>
    <t>行政村村集体经济项目78个。</t>
  </si>
  <si>
    <t>行政村村集体经济项目</t>
  </si>
  <si>
    <t>建立14个行政村村集体经济组织</t>
  </si>
  <si>
    <t>建立16个行政村村集体经济组织</t>
  </si>
  <si>
    <t>（四）服务业</t>
  </si>
  <si>
    <t>项</t>
  </si>
  <si>
    <t>1.乡村旅游</t>
  </si>
  <si>
    <t>乡村旅游42项。</t>
  </si>
  <si>
    <t>乡村旅游农家乐示范户</t>
  </si>
  <si>
    <t>乡村旅游农家乐示范户20户</t>
  </si>
  <si>
    <t>文旅局</t>
  </si>
  <si>
    <t>平田乡平田村旅游扶贫示范村建设</t>
  </si>
  <si>
    <t>平田乡</t>
  </si>
  <si>
    <t>平田村</t>
  </si>
  <si>
    <t>旅游扶贫示范村建设1个</t>
  </si>
  <si>
    <t>新华乡华丰村旅游扶贫示范村建设</t>
  </si>
  <si>
    <t>新华乡</t>
  </si>
  <si>
    <t>华丰村</t>
  </si>
  <si>
    <t>平田乡华竹“一村一品”华竹村委会新建观景台</t>
  </si>
  <si>
    <t>华竹</t>
  </si>
  <si>
    <t>1、土方开挖及平整2、新建多边形凉亭两座，包含地基及瓷砖座椅，每个20平方米3、青石板铺设走道长87米，宽3.3米；4、围栏扶手，长87米，高1米；4、青砖过道铺设12平方米；5、鹅卵石铺设走廊长87米，宽1米；6、路沿石铺设长361，每块长0.45米，宽0.1米，高0.2米，共580宽；7、直径10cm小叶榕树种植22棵，三叶花种植54棵相思树种植78棵；花圃绿化种植长87米，宽7米。</t>
  </si>
  <si>
    <t>平田乡怕地垃圾收集、清运设施建设</t>
  </si>
  <si>
    <t>怕地</t>
  </si>
  <si>
    <t>购买垃圾箱4只，垃圾清运车1辆</t>
  </si>
  <si>
    <t>住建局</t>
  </si>
  <si>
    <t>平田乡怕地小河段生态文化长廊建设项目</t>
  </si>
  <si>
    <t>怕地村怕地小河滨河景观建设项目</t>
  </si>
  <si>
    <t>平田乡怕地村庄绿化、美化建设项目</t>
  </si>
  <si>
    <t>在村文化室、活动广场绿化种植芒果树100棵，三叶花300棵、小叶榕100棵，兰花银100棵及竹篱笆等建设</t>
  </si>
  <si>
    <t>林草局</t>
  </si>
  <si>
    <t>平田乡怕地村庄亮化照明工程项目</t>
  </si>
  <si>
    <t>安装村庄太阳能路灯30盏.</t>
  </si>
  <si>
    <t>财政局</t>
  </si>
  <si>
    <t>平田乡怕地村公厕建设项目</t>
  </si>
  <si>
    <t>新建村30平方米卫生公厕1座。</t>
  </si>
  <si>
    <t>平田乡怕地乡风文明墙体文化项目</t>
  </si>
  <si>
    <t>依托现有村庄人居风貌，延伸拓展墙体文化、以乡风文明为主要内容开展星级文明户、卫生家庭评比活动。沿线墙体抹灰3500㎡，墙面刷白2500㎡，墙面彩绘1000㎡</t>
  </si>
  <si>
    <t>平田乡怕地村红色文化教育基地</t>
  </si>
  <si>
    <t>依托华竹悠久历史和红色文化，在帕地村盘活老公房闲置土地建设红色文化教育基地。1.新建农村红色文化讲台（戏台）一座，配备更衣间、灯光、音响设备一套。2、新建大门、围墙，围墙采用文化墙形式，集中展示华竹村情、历史沿革、红色文化等内容。3.新建文化展示亭2个，复刻展示大弯箐口红军遇难遗址，展示现存历史文物—帕地清代古钟。建设帕地红色文化精神宣传长廊，创建党建引领示范基地。</t>
  </si>
  <si>
    <t>平田乡怕地村体育健身活动广场项目</t>
  </si>
  <si>
    <t>在怕地老村子规划建设体育健身活动文化广场1个，安装健身器材10套，球架2套</t>
  </si>
  <si>
    <t>教体局</t>
  </si>
  <si>
    <t>平田乡怕地村门牌坊</t>
  </si>
  <si>
    <t>新建怕地村门牌坊大门1座，配套无发案村组智能识别系统</t>
  </si>
  <si>
    <t>文旅局 政法委</t>
  </si>
  <si>
    <t>平田乡怕地特色农庄建设项目</t>
  </si>
  <si>
    <t>依托怕地村现有特色果蔬种植基地及土林自然风光，招商引进集休闲采摘、餐饮住宿、文化教育为一体的特色农庄观光旅游项目</t>
  </si>
  <si>
    <t>平田乡怕地村拦河坝亲水平台建设项目</t>
  </si>
  <si>
    <t>新建怕地至那蚌村勐岗河拦河坝3座，每座长60米，上底宽1米，下底宽3米，高2.5米（入土1.5米，出土1米），为保障农业发展用水和打造猛岗河水生态景观提供条件。</t>
  </si>
  <si>
    <t>平田乡怕地村、大己保村污水处理站建设项目</t>
  </si>
  <si>
    <t>新建怕地村、大己保村污水处理站1个，面积250平方米，配套建设污水收集管网3600米及配套处理设施</t>
  </si>
  <si>
    <t>平田乡怕地村产业扶贫巩固提升项目</t>
  </si>
  <si>
    <t>按照人畜分离要求，规划2600平方米新建怕地村集中养殖畜圈及配套设施，以合作养殖模式引入村企合作养殖项目，巩固脱贫攻坚成果。</t>
  </si>
  <si>
    <t>乡村振兴局</t>
  </si>
  <si>
    <t>平田乡大己保村庄绿化、美化建设项目</t>
  </si>
  <si>
    <t>大己保</t>
  </si>
  <si>
    <t>平田乡大己保村庄亮化照明工程项目</t>
  </si>
  <si>
    <t>平田乡大己保村公厕建设项目</t>
  </si>
  <si>
    <t>平田乡大己保村乡风文明墙体文化项目</t>
  </si>
  <si>
    <t>平田乡大己保村污水处理站建设项目</t>
  </si>
  <si>
    <t>大己保村污水处理站1个，面积250平方米，配套建设污水收集管网3600米及配套处理设施</t>
  </si>
  <si>
    <t>黄瓜园镇雷丁村旅游名村建设</t>
  </si>
  <si>
    <t>黄瓜园镇</t>
  </si>
  <si>
    <t>雷丁村</t>
  </si>
  <si>
    <t>旅游名村建设1个</t>
  </si>
  <si>
    <t>2.商饮服务</t>
  </si>
  <si>
    <t>3.其他服务</t>
  </si>
  <si>
    <t>（五）小额信贷贴息</t>
  </si>
  <si>
    <t>万元</t>
  </si>
  <si>
    <t>小额信贷贴息80823亿元。</t>
  </si>
  <si>
    <t>小额扶贫贷款贴息项目</t>
  </si>
  <si>
    <t>产业发展贷款贴息，按银行基准利率贴息</t>
  </si>
  <si>
    <t>扶贫办</t>
  </si>
  <si>
    <t>创业贷款贴息项目</t>
  </si>
  <si>
    <t>创业贷款贴息项目，200户，按银行基准利率贴息</t>
  </si>
  <si>
    <t>二、就业扶贫项目</t>
  </si>
  <si>
    <t>人次</t>
  </si>
  <si>
    <t>（一）公益岗位就业</t>
  </si>
  <si>
    <t>公益岗位就业5000人。</t>
  </si>
  <si>
    <t>县内城乡公益岗位</t>
  </si>
  <si>
    <t>县内城乡公益岗位1000人，1350元/人</t>
  </si>
  <si>
    <t>（二）外出务工补助</t>
  </si>
  <si>
    <t>外出务工补助15500人。</t>
  </si>
  <si>
    <t>省外转移</t>
  </si>
  <si>
    <t>省外转移600人，1000元/人</t>
  </si>
  <si>
    <t>省内县外转移</t>
  </si>
  <si>
    <t>省内县外转移1500人，300元/人</t>
  </si>
  <si>
    <t>省内转移就业</t>
  </si>
  <si>
    <t>省内县外转移1000人，300元/人</t>
  </si>
  <si>
    <t>（三）就业创业补助</t>
  </si>
  <si>
    <t>.......</t>
  </si>
  <si>
    <t>（四）就业创业培训</t>
  </si>
  <si>
    <t>引导性培训17500人，贫困地区新型职业农民培育5000人，贫困村创业致富带头人培训5000人，甘塘集中安置点稳定就业5000人。</t>
  </si>
  <si>
    <t>引导性培训</t>
  </si>
  <si>
    <t>引导性培训3500人，300元/人</t>
  </si>
  <si>
    <t>贫困地区新型职业农民培育</t>
  </si>
  <si>
    <t>贫困地区新型职业农民培育1000人次</t>
  </si>
  <si>
    <t>贫困村创业致富带头人培训</t>
  </si>
  <si>
    <t>贫困村创业致富带头人培训1000人次</t>
  </si>
  <si>
    <t>甘塘集中安置点稳定就业</t>
  </si>
  <si>
    <t>元马镇</t>
  </si>
  <si>
    <t>甘塘</t>
  </si>
  <si>
    <t>稳定就业1000人，300元/人</t>
  </si>
  <si>
    <t>（五）技能培训</t>
  </si>
  <si>
    <t>技能培训10000人，电商技术培训500人，甘塘集中安置点技能培训1万人。</t>
  </si>
  <si>
    <t>技能培训</t>
  </si>
  <si>
    <t>技能培训2000人，600元/人</t>
  </si>
  <si>
    <t>电商技术培训</t>
  </si>
  <si>
    <t>电商技术培训100人</t>
  </si>
  <si>
    <t>平田乡华竹劳务用工服务工作站建设</t>
  </si>
  <si>
    <r>
      <rPr>
        <sz val="8"/>
        <color theme="1"/>
        <rFont val="宋体"/>
        <charset val="134"/>
      </rPr>
      <t>创建扶贫车间，建立劳动力转移就近务工服务工作站</t>
    </r>
    <r>
      <rPr>
        <sz val="8"/>
        <color indexed="8"/>
        <rFont val="Times New Roman"/>
        <charset val="0"/>
      </rPr>
      <t>1</t>
    </r>
    <r>
      <rPr>
        <sz val="8"/>
        <color theme="1"/>
        <rFont val="宋体"/>
        <charset val="134"/>
      </rPr>
      <t>个，开设培训班3期，每期50人</t>
    </r>
  </si>
  <si>
    <t>平田乡怕地乡土人才培训站建设</t>
  </si>
  <si>
    <r>
      <rPr>
        <sz val="8"/>
        <color theme="1"/>
        <rFont val="宋体"/>
        <charset val="134"/>
      </rPr>
      <t>建立乡土人才、致富带头人讲座培训，服务群众工作站</t>
    </r>
    <r>
      <rPr>
        <sz val="8"/>
        <color indexed="8"/>
        <rFont val="Times New Roman"/>
        <charset val="0"/>
      </rPr>
      <t>1</t>
    </r>
    <r>
      <rPr>
        <sz val="8"/>
        <color theme="1"/>
        <rFont val="宋体"/>
        <charset val="134"/>
      </rPr>
      <t>个，开设培训班2期，每期50人</t>
    </r>
  </si>
  <si>
    <t>组织部</t>
  </si>
  <si>
    <t>甘塘集中安置点技能培训</t>
  </si>
  <si>
    <t>三、消费扶贫项目</t>
  </si>
  <si>
    <t>（一）电商平台</t>
  </si>
  <si>
    <t>建设电商扶贫平台178个。</t>
  </si>
  <si>
    <t>电商扶贫平台建设</t>
  </si>
  <si>
    <t>建设电商扶贫平台34个</t>
  </si>
  <si>
    <t>工信局</t>
  </si>
  <si>
    <t>建设电商扶贫平台36个</t>
  </si>
  <si>
    <t>（二）冷链物流仓储</t>
  </si>
  <si>
    <t>（三）其他消费服务</t>
  </si>
  <si>
    <t>建设物流扶贫10个，建设科技扶贫50个。</t>
  </si>
  <si>
    <t>物流扶贫</t>
  </si>
  <si>
    <t>建设物流扶贫2个</t>
  </si>
  <si>
    <t>科技扶贫</t>
  </si>
  <si>
    <t>建设科技扶贫10个</t>
  </si>
  <si>
    <t>发改局</t>
  </si>
  <si>
    <t>四、易地扶贫搬迁后续扶持项目</t>
  </si>
  <si>
    <t>（一）集中安置</t>
  </si>
  <si>
    <t>甘塘集中安置点产业后续发展项目6个。</t>
  </si>
  <si>
    <t>甘塘集中安置点产业后续发展项目</t>
  </si>
  <si>
    <t>1.农田管网架设、配套水池建设、机耕路建设；2.技能和就业培训服务中心1个。</t>
  </si>
  <si>
    <t>农田管网架设、配套水池建设、机耕路建设</t>
  </si>
  <si>
    <t>（二）分散安置</t>
  </si>
  <si>
    <t>五、生态扶贫项目</t>
  </si>
  <si>
    <t>（一）生态护林员</t>
  </si>
  <si>
    <t>生态护林员300人。</t>
  </si>
  <si>
    <t>生态护林员</t>
  </si>
  <si>
    <t>聘用建档立卡护林员60人，每人每月平均工资1000元，每人每年平均补助1.2万元。</t>
  </si>
  <si>
    <t>（二）造林专业合作社</t>
  </si>
  <si>
    <t>（三）退耕还林还草</t>
  </si>
  <si>
    <t>退耕还林还草0.5万亩。</t>
  </si>
  <si>
    <t>元谋县退耕还林还草</t>
  </si>
  <si>
    <t>退耕还林还草0.1万亩</t>
  </si>
  <si>
    <t>（四）林产业开发</t>
  </si>
  <si>
    <t>林产业开发项目2个</t>
  </si>
  <si>
    <t>核桃、花椒提质增效</t>
  </si>
  <si>
    <t>羊街、凉山、姜驿</t>
  </si>
  <si>
    <t>核桃、花椒提质增效5万亩，每亩200元。</t>
  </si>
  <si>
    <t>野生菌保育基地建设</t>
  </si>
  <si>
    <t>羊街、凉山</t>
  </si>
  <si>
    <t>野生菌保育基地建设5万亩，每亩100元。</t>
  </si>
  <si>
    <t>（五）其他生态扶贫</t>
  </si>
  <si>
    <t>其他生态扶贫（公益林生态补偿500万亩）25项</t>
  </si>
  <si>
    <t>公益林生态补偿</t>
  </si>
  <si>
    <t>公益林生态补偿100万亩，每年每亩补助10元。</t>
  </si>
  <si>
    <t>六、乡村公共服务项目</t>
  </si>
  <si>
    <t>（一）教育扶贫</t>
  </si>
  <si>
    <t>1."雨露计划"职业教育补助</t>
  </si>
  <si>
    <t>雨露计划职业教育补助5000人。</t>
  </si>
  <si>
    <t>雨露计划职业教育补助</t>
  </si>
  <si>
    <t>雨露计划项目，每年1000人，每人3000元每年。</t>
  </si>
  <si>
    <t>2.农村幼儿园建设补助</t>
  </si>
  <si>
    <t>所</t>
  </si>
  <si>
    <t>3.农村义务教育巩固</t>
  </si>
  <si>
    <t>4.其他教育扶贫</t>
  </si>
  <si>
    <t>其他教育扶贫54项。</t>
  </si>
  <si>
    <t>学前教育资助</t>
  </si>
  <si>
    <t>从2017年秋季学期起，对在园幼儿人数的30%，给予家庭经济困难儿童、孤儿和残疾儿童入园给予300元/年.人.补助，2022年预计要补助幼儿1930人，其中，建档立卡贫困户幼儿385人，每人补助1000元/年，省政府助学金中发300元，另外700元由州县两级平均分担。</t>
  </si>
  <si>
    <t>从2017年秋季学期起，对在园幼儿人数的30%，给予家庭经济困难儿童、孤儿和残疾儿童入园给予300元/年.人.补助，2023年预计要补助幼儿1950人，其中，建档立卡贫困户幼儿386人，每人补助1000元/年，省政府助学金中发300元，另外700元由州县两级平均分担。</t>
  </si>
  <si>
    <t>从2017年秋季学期起，对在园幼儿人数的30%，给予家庭经济困难儿童、孤儿和残疾儿童入园给予300元/年.人.补助，2024年预计要补助幼儿2000人，其中，建档立卡贫困户幼儿390人，每人补助1000元/年，省政府助学金中发300元，另外700元由州县两级平均分担。</t>
  </si>
  <si>
    <t>从2017年秋季学期起，对在园幼儿人数的30%，给予家庭经济困难儿童、孤儿和残疾儿童入园给予300元/年.人.补助，2025年预计要补助幼儿2100人，其中，建档立卡贫困户幼儿395人，每人补助1000元/年，省政府助学金中发300元，另外700元由州县两级平均分担。</t>
  </si>
  <si>
    <t>义务教育补助</t>
  </si>
  <si>
    <t>1.生活补助：中央从2019年秋季学期起，对义务教育学生生活补助不于局限于寄宿制学生，非寄宿制的建档立卡等四类家庭经济困难学生也纳入政策范围。补助标准为：寄宿制建档立卡等四类学生家庭经济困难学生（含）小学1000元/生.学年，初中1250元/生.学年。非寄宿制建档立卡等四类家庭经济困难学生小学500元/生.学年，初中625元/生.学年。2.营养改善计划：切实保证农村义务教育阶段学生在校营养改善需求。标准:实际在校学生人数每生每天4元，每年每生800元，一年共200天计算，资金由省州县按照70%:15%:15%比例分担。</t>
  </si>
  <si>
    <t>中央从2019年秋季学期起，对义务教育学生生活补助不于局限于寄宿制学生，非寄宿制的建档立卡等四类家庭经济困难学生也纳入政策范围。补助标准为：寄宿制建档立卡等四类学生家庭经济困难学生（含）小学1000元/生.学年，初中1250元/生.学年。非寄宿制建档立卡等四类家庭经济困难学生小学500元/生.学年，初中625元/生.学年。</t>
  </si>
  <si>
    <t>1.生活补助：中央从2019年秋季学期起，对义务教育学生生活补助不于局限于寄宿制学生，非寄宿制的建档立卡等四类家庭经济困难学生也纳入政策范围。补助标准为：寄宿制建档立卡等四类学生家庭经济困难学生（含）小学1000元/生.学年，初中1250元/生.学年。非寄宿制建档立卡等四类家庭经济困难学生小学500元/生.学年，初中625元/生.学年。</t>
  </si>
  <si>
    <t>高中教育资助</t>
  </si>
  <si>
    <t>1、国家助学金资助标准为：2000元/生.年（一等标准为：2500元/生.年；二等标准为：1500元/生.年）；1200人次。2、元谋一中免学费补助标准：800元/生.年；550人次。3、普通高中建档立卡贫困家庭学生生活费补助，补助标准：2500元/生.年；480人次。</t>
  </si>
  <si>
    <t>1、国家助学金资助标准为：2000元/生.年（一等标准为：2500元/生.年；二等标准为：1500元/生.年）1250人次。2、元谋一中免学费补助标准：800元/生.年；600人次。3、普通高中建档立卡贫困家庭学生生活费补助，补助标准：2500元/生.年；500人次。</t>
  </si>
  <si>
    <t>1、国家助学金资助标准为：2000元/生.年（一等标准为：2500元/生.年；二等标准为：1500元/生.年）；1300人次。2、元谋一中免学费补助标准：800元/生.年；650人次。3、普通高中建档立卡贫困家庭学生生活费补助，补助标准：2500元/生.年；520人次。</t>
  </si>
  <si>
    <t>1、国家助学金资助标准为：2000元/生.年（一等标准为：2500元/生.年；二等标准为：1500元/生.年）；1350人次。2、元谋一中免学费补助标准：800元/生.年；700人次。3、普通高中建档立卡贫困家庭学生生活费补助，补助标准：2500元/生.年；540人次。</t>
  </si>
  <si>
    <t>1、国家助学金资助标准为：2000元/生.年（一等标准为：2500元/生.年；二等标准为：1500元/生.年）；1400人次。2、元谋一中免学费补助标准：800元/生.年；750人次。3、普通高中建档立卡贫困家庭学生生活费补助，补助标准：2500元/生.年；560人次。</t>
  </si>
  <si>
    <t>高等教育资助</t>
  </si>
  <si>
    <t>1、云南省优秀贫困学子奖学金：补助标准5000元/生.年；80人次。2、云南省建档立卡家庭经济困难学生学费奖励：补助标准5000元/生.年；90人次。3、楚雄州少数民族学子奖学金：一次性奖励，标准为5000元/生；60人次。4、彝州建档立卡贫困户学子奖学金：一次性奖励，标准为4000元/生；60人次。5、生源地信用助学贷款风险补偿专项资金，风险补偿金比例按当年贷款发生额的15%确定；1200人次。</t>
  </si>
  <si>
    <t>1、云南省优秀贫困学子奖学金：补助标准5000元/生.年；82人次。2、云南省建档立卡家庭经济困难学生学费奖励：补助标准5000元/生.年；95人次。3、楚雄州少数民族学子奖学金：一次性奖励，标准为5000元/生；60人次。4、彝州建档立卡贫困户学子奖学金：一次性奖励，标准为4000元/生；63人次。5、生源地信用助学贷款风险补偿专项资金，风险补偿金比例按当年贷款发生额的15%确定；1200人次。</t>
  </si>
  <si>
    <t>1、云南省优秀贫困学子奖学金：补助标准5000元/生.年；84人次。2、云南省建档立卡家庭经济困难学生学费奖励：补助标准5000元/生.年；100人次。3、楚雄州少数民族学子奖学金：一次性奖励，标准为5000元/生；60人次。4、彝州建档立卡贫困户学子奖学金：一次性奖励，标准为4000元/生；66人次。5、生源地信用助学贷款风险补偿专项资金，风险补偿金比例按当年贷款发生额的15%确定；1200人次。</t>
  </si>
  <si>
    <t>1、云南省优秀贫困学子奖学金：补助标准5000元/生.年；86人次。2、云南省建档立卡家庭经济困难学生学费奖励：补助标准5000元/生.年；105人次。3、楚雄州少数民族学子奖学金：一次性奖励，标准为5000元/生；60人次。4、彝州建档立卡贫困户学子奖学金：一次性奖励，标准为4000元/生；69人次。5、生源地信用助学贷款风险补偿专项资金，风险补偿金比例按当年贷款发生额的15%确定；1200人次。</t>
  </si>
  <si>
    <t>1、云南省优秀贫困学子奖学金：补助标准5000元/生.年；88人次。2、云南省建档立卡家庭经济困难学生学费奖励：补助标准5000元/生.年；110人次。3、楚雄州少数民族学子奖学金：一次性奖励，标准为5000元/生；60人次。4、彝州建档立卡贫困户学子奖学金：一次性奖励，标准为4000元/生；72人次。5、生源地信用助学贷款风险补偿专项资金，风险补偿金比例按当年贷款发生额的15%确定；1200人次。</t>
  </si>
  <si>
    <t>（二）健康扶贫</t>
  </si>
  <si>
    <t>1.村级卫生室巩固</t>
  </si>
  <si>
    <t>村级卫生室巩固10个。</t>
  </si>
  <si>
    <t>村卫生室建设</t>
  </si>
  <si>
    <t>1.全县78个村级卫生室就诊室、储藏室建设；2.购置相关医技设置</t>
  </si>
  <si>
    <t>卫健局</t>
  </si>
  <si>
    <t>2.乡镇卫生院地方医疗设施</t>
  </si>
  <si>
    <t>乡镇卫生院建设10个。</t>
  </si>
  <si>
    <t>乡镇卫生院建设</t>
  </si>
  <si>
    <t>1.10乡镇卫生院医技楼、储藏室建设；2.购置相关医技设置</t>
  </si>
  <si>
    <t>3.村组健康服务</t>
  </si>
  <si>
    <t>4.其他健康扶贫</t>
  </si>
  <si>
    <t>其他健康扶贫5项。</t>
  </si>
  <si>
    <t>落实基本医保项目</t>
  </si>
  <si>
    <t>建档立卡贫困人员参保按照《云南省医疗保障局  云南省财政厅 云南省扶贫办 云南省民政厅关于转发国家医疗保障局扶贫三年行动实施方案（2018-2020年）的通知》执行。共21109人。</t>
  </si>
  <si>
    <t>（三）科技扶贫</t>
  </si>
  <si>
    <t>（四）文化扶贫</t>
  </si>
  <si>
    <t>七、相对贫困村基础设施项目</t>
  </si>
  <si>
    <t>（一）进村道路硬化</t>
  </si>
  <si>
    <t>公里</t>
  </si>
  <si>
    <t>进村道路硬化401公里。</t>
  </si>
  <si>
    <t>进村道路硬化项目</t>
  </si>
  <si>
    <t>进村道路硬化项目53.1公里</t>
  </si>
  <si>
    <t>交运</t>
  </si>
  <si>
    <t>进村道路硬化项目111.3公里</t>
  </si>
  <si>
    <t>进村道路硬化项目111.6公里</t>
  </si>
  <si>
    <t>进村道路硬化项目91.29公里</t>
  </si>
  <si>
    <t>进村道路硬化项目33.852公里</t>
  </si>
  <si>
    <t>（二）村内道路硬化</t>
  </si>
  <si>
    <t>村内道路硬化104公里。</t>
  </si>
  <si>
    <t>村内户外道路硬化项目</t>
  </si>
  <si>
    <t>村内户外道路硬化项目20公里，宽2米、厚0.2米</t>
  </si>
  <si>
    <t>扶贫、民宗</t>
  </si>
  <si>
    <t>平田乡怕地村巷道路面提升改造工程</t>
  </si>
  <si>
    <t>1.破损路面修复工程总长3600米，宽3米，厚度0.15米（包含破损路面切割），C25砼浇筑，仿青石板造型改色。</t>
  </si>
  <si>
    <t>（三）住房安全巩固</t>
  </si>
  <si>
    <t>抗震民居改造1000户。</t>
  </si>
  <si>
    <t>抗震民居改造工程</t>
  </si>
  <si>
    <t>根据行业规范和要求，实施205户抗震民居改造工程。</t>
  </si>
  <si>
    <t>住建</t>
  </si>
  <si>
    <t>根据行业规范和要求，实施200户抗震民居改造工程。</t>
  </si>
  <si>
    <t>根据行业规范和要求，实施195户抗震民居改造工程。</t>
  </si>
  <si>
    <t>（四）饮水安全巩固提升</t>
  </si>
  <si>
    <t>农村饮水安全巩固提升项目15项。</t>
  </si>
  <si>
    <t>农村饮水安全巩固提升项目</t>
  </si>
  <si>
    <t>1、规模化供水工程：元谋县西片区集中供水工程、元谋县东北片区集中供水工程。2、小型供水工程：江边乡卡莫水库提水工程、羊街镇羊街村委会养猪场坝塘人饮供水工程、羊街镇花同村委会得坝以河水库人饮供水工程、羊街镇己波龙村委会己波龙水库人饮供水工程、羊街镇平地村委会大荒地水库人饮供水工程、老城乡老者格村委会秧草箐坝塘扩建工程、老城乡雷洒河水库人饮供水工程、黄瓜园镇舍多大村坝塘人饮供水工程、江边乡丙弄村委会小平地村提水工程、江边乡打腊村集镇供水管网延伸工程、羊街镇中坝村坝塘新建工程、羊街镇高姑村委会高姑水库人饮供水工程、羊街镇平安村委会得当足水库人饮供水工程、羊街镇花同委会烂泥箐坝塘人饮供水工程。3、老旧供水工程和管网更新改造:新华乡吴果村人饮管网改造工程、老城乡老城村委会老城村供水管道改造工程。</t>
  </si>
  <si>
    <t>水务</t>
  </si>
  <si>
    <t>（五）生活条件改善巩固</t>
  </si>
  <si>
    <t>1.村庄人居环境整治</t>
  </si>
  <si>
    <t>村庄人居环境整治20项。</t>
  </si>
  <si>
    <t>农业</t>
  </si>
  <si>
    <t>农村污水综合治理</t>
  </si>
  <si>
    <t>农村污水综合治理，总投资1118万元</t>
  </si>
  <si>
    <t>环保</t>
  </si>
  <si>
    <t>农村污水、垃圾等环境综合治理</t>
  </si>
  <si>
    <t>1.生活垃圾：新建物茂乡、羊街镇、新华乡、江边乡、姜驿乡垃圾处理厂8座，黄瓜园镇、老城乡、凉山乡垃圾中转站3座及配套垃圾收运设备；2.镇区生活污水：新建羊街镇、黄瓜园镇、物茂乡、平田乡、新华乡、老城乡、姜驿乡、凉山乡8个乡镇镇区污水处理设施及配套管网</t>
  </si>
  <si>
    <t>2.厨房厕所庭院改造巩固</t>
  </si>
  <si>
    <t>3.村组党群活动场所巩固</t>
  </si>
  <si>
    <t>（六）村组消防设施建设</t>
  </si>
  <si>
    <t>（七）其他设施</t>
  </si>
  <si>
    <t>其他设施9项。</t>
  </si>
  <si>
    <t>坡耕地综合整治</t>
  </si>
  <si>
    <t>项目建设规模约8400亩，建设内容包括土地平整工程、农田水利工程、田间道路工程</t>
  </si>
  <si>
    <t>自然资源局</t>
  </si>
  <si>
    <t>依据“国土三调”成果，拟对现有荒草地、旱地、水浇地进行开发整理</t>
  </si>
  <si>
    <t>小坝塘清淤、防渗加固</t>
  </si>
  <si>
    <t>小坝塘清淤、防渗加固20个，共计100000m³</t>
  </si>
  <si>
    <t>农田灌溉沟渠管网</t>
  </si>
  <si>
    <t>农田灌溉沟渠管网建设20公里。</t>
  </si>
  <si>
    <t>提水站</t>
  </si>
  <si>
    <t>提水站建设5个。</t>
  </si>
  <si>
    <t>田间路</t>
  </si>
  <si>
    <t>田间路建设20公里。</t>
  </si>
  <si>
    <t>元谋县猛连水库除险加固工程项目</t>
  </si>
  <si>
    <t>老城乡</t>
  </si>
  <si>
    <t>下猛连村</t>
  </si>
  <si>
    <t>猛连水库除险加固工程主要内容为水库枢纽工程和引水渠工程的改造加固</t>
  </si>
  <si>
    <t>元谋县羊街中型灌区节水配套改造项目</t>
  </si>
  <si>
    <t>羊街镇</t>
  </si>
  <si>
    <r>
      <rPr>
        <sz val="8"/>
        <color theme="1"/>
        <rFont val="宋体"/>
        <charset val="134"/>
      </rPr>
      <t>元谋县羊街中型灌区节水配套改造项目涉及羊街镇的甘泉、羊街、花同</t>
    </r>
    <r>
      <rPr>
        <sz val="9"/>
        <color indexed="8"/>
        <rFont val="Times New Roman"/>
        <charset val="0"/>
      </rPr>
      <t>3</t>
    </r>
    <r>
      <rPr>
        <sz val="9"/>
        <color theme="1"/>
        <rFont val="宋体"/>
        <charset val="134"/>
      </rPr>
      <t>个村委会，灌区总耕地面积</t>
    </r>
    <r>
      <rPr>
        <sz val="9"/>
        <color indexed="8"/>
        <rFont val="Times New Roman"/>
        <charset val="0"/>
      </rPr>
      <t>2.079</t>
    </r>
    <r>
      <rPr>
        <sz val="9"/>
        <color theme="1"/>
        <rFont val="宋体"/>
        <charset val="134"/>
      </rPr>
      <t>万亩。本工程采用管道输水，由输水主管工程、输水干渠工程、量测与管理设施工程、灌区信息化工程组成。（1）羊街供水主管，总长8.980km；（2）花同供水主管，总长3.252km</t>
    </r>
  </si>
  <si>
    <t>元谋县羊街中型灌区节水配套改造项目涉及羊街镇的甘泉、羊街、花同3个村委会，灌区总耕地面积2.079万亩。本工程采用管道输水，由输水主管工程、输水干渠工程、量测与管理设施工程、灌区信息化工程组成。（1）羊街供水主管，总长8.980km；（2）花同供水主管，总长3.252km</t>
  </si>
  <si>
    <t>元谋县平田、物茂灌区8.6万亩灌溉工程</t>
  </si>
  <si>
    <t>物茂乡、平田乡、黄瓜园镇、新华乡</t>
  </si>
  <si>
    <t>楚雄州元谋县平田、物茂灌区8.6万亩灌溉工程主要涉及元谋县的物茂、平田、黄瓜园、新华4个乡镇12个村委会65个自然村8889户34725人，规划发展灌溉面积8.6万亩,整个灌区分为新华灌片、平田灌片、新康灌片、苴林灌片和物茂灌片，规划建设供水主管4条；输水干(支)管35条；新建29个蓄水池，利用项目区4个已建坝塘或蓄水池。</t>
  </si>
  <si>
    <t>元谋县鸡冠山水库工程</t>
  </si>
  <si>
    <t>物茂乡</t>
  </si>
  <si>
    <t>凹鲊村</t>
  </si>
  <si>
    <t>坝型为堆石混凝土重力坝，坝址以上控制径流面积464km²，总库容0.0735亿m³，最大坝高69.3m，小（1）型总供水量1124万m³，规划灌区涉及乡镇2个 ，新增灌溉面积0.85万亩，改善灌溉面积2.15万亩。工程由枢纽工程及配套工程组成，枢纽工程由大坝、溢洪道、输水隧洞组成。</t>
  </si>
  <si>
    <t>八、综合保障扶贫项目</t>
  </si>
  <si>
    <t>（一）村组敬老养老中心巩固</t>
  </si>
  <si>
    <t>（二）留守儿童、妇女、残疾人等活动场所巩固</t>
  </si>
  <si>
    <t>（三）农村其他保障性设施</t>
  </si>
  <si>
    <t>（四）其他保障</t>
  </si>
  <si>
    <t>农村低保49886人，残疾人生活补贴7750人，残疾人护理补贴16200人。</t>
  </si>
  <si>
    <t>农村低保</t>
  </si>
  <si>
    <t>农村低保9800人，A类350元/人/月 、B类265元/人/月、C类220元/人/月</t>
  </si>
  <si>
    <t>民政</t>
  </si>
  <si>
    <t>农村低保98900人，A类350元/人/月 、B类265元/人/月、C类220元/人/月</t>
  </si>
  <si>
    <t>农村低保10036人，A类370元/人/月、B类285元/人/月、C类240元/人/月</t>
  </si>
  <si>
    <t>农村低保10150人，A类370元/人/月、B类285元/人/月、C类240元/人/月</t>
  </si>
  <si>
    <t>农村低保10300人，A类400元/人/月 、B类320元/人/月、C类280元/人/月</t>
  </si>
  <si>
    <t>残疾人生活补贴</t>
  </si>
  <si>
    <t>残疾人生活补贴1450人，70元/人/月</t>
  </si>
  <si>
    <t>残疾人生活补贴1500人，80元/人/月</t>
  </si>
  <si>
    <t>残疾人生活补贴1550人，90元/人/月</t>
  </si>
  <si>
    <t>残疾人生活补贴1600人，100元/人/月</t>
  </si>
  <si>
    <t>残疾人生活补贴1650人，100元/人/月</t>
  </si>
  <si>
    <t>残疾人护理补贴</t>
  </si>
  <si>
    <t>重度残疾人一级80元/人/月，二级70元/人/月。三、四级精神残疾人40元/人/月。</t>
  </si>
  <si>
    <t>重度残疾人一级90元/人/月，二级80元/人/月。三、四级精神残疾人50元/人/月。</t>
  </si>
  <si>
    <t>重度残疾人一级100元/人/月，二级90元/人/月。三、四级精神残疾人60元/人/月。</t>
  </si>
  <si>
    <t>重度残疾人一级110元/人/月，二级100元/人/月。三、四级精神残疾人70元/人/月。</t>
  </si>
  <si>
    <t>重度残疾人一级120元/人/月，二级100元/人/月。三、四级精神残疾人80元/人/月。</t>
  </si>
  <si>
    <t>元谋县脱贫攻坚成果巩固拓展规划项目表（2021年）</t>
  </si>
  <si>
    <t>元谋县脱贫攻坚成果巩固拓展规划项目表（2022年）</t>
  </si>
  <si>
    <t>元谋县脱贫攻坚成果巩固拓展规划项目表（2023年）</t>
  </si>
  <si>
    <t>元谋县脱贫攻坚成果巩固拓展规划项目表（2024年）</t>
  </si>
  <si>
    <t>元谋县脱贫攻坚成果巩固拓展规划项目表（2025年）</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</si>
</sst>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_ "/>
  </numFmts>
  <fonts count="44">
    <font>
      <sz val="11"/>
      <color theme="1"/>
      <name val="宋体"/>
      <charset val="134"/>
      <scheme val="minor"/>
    </font>
    <font>
      <sz val="11"/>
      <color theme="1"/>
      <name val="方正仿宋_GBK"/>
      <charset val="134"/>
    </font>
    <font>
      <b/>
      <sz val="11"/>
      <color theme="1"/>
      <name val="方正仿宋_GBK"/>
      <charset val="134"/>
    </font>
    <font>
      <b/>
      <sz val="10"/>
      <color theme="1"/>
      <name val="方正仿宋_GBK"/>
      <charset val="134"/>
    </font>
    <font>
      <sz val="11"/>
      <color rgb="FFFF0000"/>
      <name val="宋体"/>
      <charset val="134"/>
      <scheme val="minor"/>
    </font>
    <font>
      <sz val="11"/>
      <color rgb="FFFF0000"/>
      <name val="方正仿宋_GBK"/>
      <charset val="134"/>
    </font>
    <font>
      <b/>
      <sz val="11"/>
      <color rgb="FFFF0000"/>
      <name val="方正仿宋_GBK"/>
      <charset val="134"/>
    </font>
    <font>
      <sz val="10"/>
      <color theme="1"/>
      <name val="方正仿宋_GBK"/>
      <charset val="134"/>
    </font>
    <font>
      <sz val="14"/>
      <color theme="1"/>
      <name val="方正仿宋_GBK"/>
      <charset val="134"/>
    </font>
    <font>
      <sz val="20"/>
      <color theme="1"/>
      <name val="方正小标宋_GBK"/>
      <charset val="134"/>
    </font>
    <font>
      <sz val="20"/>
      <color theme="1"/>
      <name val="方正黑体_GBK"/>
      <charset val="134"/>
    </font>
    <font>
      <sz val="11"/>
      <color theme="1"/>
      <name val="方正黑体_GBK"/>
      <charset val="134"/>
    </font>
    <font>
      <b/>
      <sz val="10"/>
      <color theme="1"/>
      <name val="方正黑体_GBK"/>
      <charset val="134"/>
    </font>
    <font>
      <b/>
      <sz val="8"/>
      <color theme="1"/>
      <name val="宋体"/>
      <charset val="134"/>
    </font>
    <font>
      <sz val="10"/>
      <color theme="1"/>
      <name val="方正黑体_GBK"/>
      <charset val="134"/>
    </font>
    <font>
      <sz val="8"/>
      <color theme="1"/>
      <name val="宋体"/>
      <charset val="134"/>
    </font>
    <font>
      <sz val="8"/>
      <color theme="1"/>
      <name val="宋体"/>
      <charset val="134"/>
      <scheme val="minor"/>
    </font>
    <font>
      <b/>
      <sz val="11"/>
      <color theme="1"/>
      <name val="方正黑体_GBK"/>
      <charset val="134"/>
    </font>
    <font>
      <sz val="9"/>
      <color theme="1"/>
      <name val="宋体"/>
      <charset val="134"/>
    </font>
    <font>
      <sz val="8"/>
      <color theme="1"/>
      <name val="方正黑体_GBK"/>
      <charset val="134"/>
    </font>
    <font>
      <sz val="6"/>
      <color theme="1"/>
      <name val="宋体"/>
      <charset val="134"/>
    </font>
    <font>
      <sz val="14"/>
      <color theme="1"/>
      <name val="方正黑体"/>
      <charset val="134"/>
    </font>
    <font>
      <sz val="11"/>
      <color theme="0"/>
      <name val="宋体"/>
      <charset val="134"/>
      <scheme val="minor"/>
    </font>
    <font>
      <u/>
      <sz val="11"/>
      <color rgb="FF800080"/>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sz val="11"/>
      <color rgb="FF9C6500"/>
      <name val="宋体"/>
      <charset val="134"/>
      <scheme val="minor"/>
    </font>
    <font>
      <b/>
      <sz val="11"/>
      <color theme="3"/>
      <name val="宋体"/>
      <charset val="134"/>
      <scheme val="minor"/>
    </font>
    <font>
      <b/>
      <sz val="11"/>
      <color rgb="FFFA7D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b/>
      <sz val="11"/>
      <color rgb="FF3F3F3F"/>
      <name val="宋体"/>
      <charset val="134"/>
      <scheme val="minor"/>
    </font>
    <font>
      <sz val="11"/>
      <color rgb="FF006100"/>
      <name val="宋体"/>
      <charset val="134"/>
      <scheme val="minor"/>
    </font>
    <font>
      <sz val="11"/>
      <color indexed="8"/>
      <name val="宋体"/>
      <charset val="134"/>
    </font>
    <font>
      <sz val="12"/>
      <name val="宋体"/>
      <charset val="134"/>
    </font>
    <font>
      <sz val="11"/>
      <color rgb="FF000000"/>
      <name val="宋体"/>
      <charset val="134"/>
    </font>
    <font>
      <sz val="8"/>
      <color indexed="8"/>
      <name val="Times New Roman"/>
      <charset val="0"/>
    </font>
    <font>
      <sz val="9"/>
      <color indexed="8"/>
      <name val="Times New Roman"/>
      <charset val="0"/>
    </font>
  </fonts>
  <fills count="34">
    <fill>
      <patternFill patternType="none"/>
    </fill>
    <fill>
      <patternFill patternType="gray125"/>
    </fill>
    <fill>
      <patternFill patternType="solid">
        <fgColor theme="0"/>
        <bgColor indexed="64"/>
      </patternFill>
    </fill>
    <fill>
      <patternFill patternType="solid">
        <fgColor theme="8" tint="0.399945066682943"/>
        <bgColor indexed="64"/>
      </patternFill>
    </fill>
    <fill>
      <patternFill patternType="solid">
        <fgColor theme="6" tint="0.399945066682943"/>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51170384838"/>
        <bgColor indexed="64"/>
      </patternFill>
    </fill>
    <fill>
      <patternFill patternType="solid">
        <fgColor theme="6" tint="0.799951170384838"/>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399945066682943"/>
        <bgColor indexed="64"/>
      </patternFill>
    </fill>
    <fill>
      <patternFill patternType="solid">
        <fgColor theme="7" tint="0.599993896298105"/>
        <bgColor indexed="64"/>
      </patternFill>
    </fill>
    <fill>
      <patternFill patternType="solid">
        <fgColor theme="7" tint="0.799951170384838"/>
        <bgColor indexed="64"/>
      </patternFill>
    </fill>
    <fill>
      <patternFill patternType="solid">
        <fgColor rgb="FFFFFFCC"/>
        <bgColor indexed="64"/>
      </patternFill>
    </fill>
    <fill>
      <patternFill patternType="solid">
        <fgColor rgb="FFFFEB9C"/>
        <bgColor indexed="64"/>
      </patternFill>
    </fill>
    <fill>
      <patternFill patternType="solid">
        <fgColor theme="5" tint="0.399945066682943"/>
        <bgColor indexed="64"/>
      </patternFill>
    </fill>
    <fill>
      <patternFill patternType="solid">
        <fgColor theme="8"/>
        <bgColor indexed="64"/>
      </patternFill>
    </fill>
    <fill>
      <patternFill patternType="solid">
        <fgColor rgb="FFF2F2F2"/>
        <bgColor indexed="64"/>
      </patternFill>
    </fill>
    <fill>
      <patternFill patternType="solid">
        <fgColor rgb="FFA5A5A5"/>
        <bgColor indexed="64"/>
      </patternFill>
    </fill>
    <fill>
      <patternFill patternType="solid">
        <fgColor theme="4" tint="0.399945066682943"/>
        <bgColor indexed="64"/>
      </patternFill>
    </fill>
    <fill>
      <patternFill patternType="solid">
        <fgColor theme="9" tint="0.799951170384838"/>
        <bgColor indexed="64"/>
      </patternFill>
    </fill>
    <fill>
      <patternFill patternType="solid">
        <fgColor theme="5"/>
        <bgColor indexed="64"/>
      </patternFill>
    </fill>
    <fill>
      <patternFill patternType="solid">
        <fgColor theme="5" tint="0.799951170384838"/>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24"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25" fillId="13" borderId="0" applyNumberFormat="0" applyBorder="0" applyAlignment="0" applyProtection="0">
      <alignment vertical="center"/>
    </xf>
    <xf numFmtId="43" fontId="0" fillId="0" borderId="0" applyFont="0" applyFill="0" applyBorder="0" applyAlignment="0" applyProtection="0">
      <alignment vertical="center"/>
    </xf>
    <xf numFmtId="0" fontId="22" fillId="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6" applyNumberFormat="0" applyFont="0" applyAlignment="0" applyProtection="0">
      <alignment vertical="center"/>
    </xf>
    <xf numFmtId="0" fontId="22" fillId="19" borderId="0" applyNumberFormat="0" applyBorder="0" applyAlignment="0" applyProtection="0">
      <alignment vertical="center"/>
    </xf>
    <xf numFmtId="0" fontId="2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9" applyNumberFormat="0" applyFill="0" applyAlignment="0" applyProtection="0">
      <alignment vertical="center"/>
    </xf>
    <xf numFmtId="0" fontId="36" fillId="0" borderId="9" applyNumberFormat="0" applyFill="0" applyAlignment="0" applyProtection="0">
      <alignment vertical="center"/>
    </xf>
    <xf numFmtId="0" fontId="22" fillId="23" borderId="0" applyNumberFormat="0" applyBorder="0" applyAlignment="0" applyProtection="0">
      <alignment vertical="center"/>
    </xf>
    <xf numFmtId="0" fontId="28" fillId="0" borderId="11" applyNumberFormat="0" applyFill="0" applyAlignment="0" applyProtection="0">
      <alignment vertical="center"/>
    </xf>
    <xf numFmtId="0" fontId="22" fillId="14" borderId="0" applyNumberFormat="0" applyBorder="0" applyAlignment="0" applyProtection="0">
      <alignment vertical="center"/>
    </xf>
    <xf numFmtId="0" fontId="37" fillId="21" borderId="12" applyNumberFormat="0" applyAlignment="0" applyProtection="0">
      <alignment vertical="center"/>
    </xf>
    <xf numFmtId="0" fontId="29" fillId="21" borderId="5" applyNumberFormat="0" applyAlignment="0" applyProtection="0">
      <alignment vertical="center"/>
    </xf>
    <xf numFmtId="0" fontId="31" fillId="22" borderId="7" applyNumberFormat="0" applyAlignment="0" applyProtection="0">
      <alignment vertical="center"/>
    </xf>
    <xf numFmtId="0" fontId="0" fillId="24" borderId="0" applyNumberFormat="0" applyBorder="0" applyAlignment="0" applyProtection="0">
      <alignment vertical="center"/>
    </xf>
    <xf numFmtId="0" fontId="22" fillId="25" borderId="0" applyNumberFormat="0" applyBorder="0" applyAlignment="0" applyProtection="0">
      <alignment vertical="center"/>
    </xf>
    <xf numFmtId="0" fontId="33" fillId="0" borderId="8" applyNumberFormat="0" applyFill="0" applyAlignment="0" applyProtection="0">
      <alignment vertical="center"/>
    </xf>
    <xf numFmtId="0" fontId="35" fillId="0" borderId="10" applyNumberFormat="0" applyFill="0" applyAlignment="0" applyProtection="0">
      <alignment vertical="center"/>
    </xf>
    <xf numFmtId="0" fontId="38" fillId="27" borderId="0" applyNumberFormat="0" applyBorder="0" applyAlignment="0" applyProtection="0">
      <alignment vertical="center"/>
    </xf>
    <xf numFmtId="0" fontId="27" fillId="18" borderId="0" applyNumberFormat="0" applyBorder="0" applyAlignment="0" applyProtection="0">
      <alignment vertical="center"/>
    </xf>
    <xf numFmtId="0" fontId="0" fillId="7" borderId="0" applyNumberFormat="0" applyBorder="0" applyAlignment="0" applyProtection="0">
      <alignment vertical="center"/>
    </xf>
    <xf numFmtId="0" fontId="22"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9" fillId="0" borderId="0">
      <alignment vertical="center"/>
    </xf>
    <xf numFmtId="0" fontId="0" fillId="26" borderId="0" applyNumberFormat="0" applyBorder="0" applyAlignment="0" applyProtection="0">
      <alignment vertical="center"/>
    </xf>
    <xf numFmtId="0" fontId="0" fillId="12" borderId="0" applyNumberFormat="0" applyBorder="0" applyAlignment="0" applyProtection="0">
      <alignment vertical="center"/>
    </xf>
    <xf numFmtId="0" fontId="22" fillId="28" borderId="0" applyNumberFormat="0" applyBorder="0" applyAlignment="0" applyProtection="0">
      <alignment vertical="center"/>
    </xf>
    <xf numFmtId="0" fontId="22" fillId="10" borderId="0" applyNumberFormat="0" applyBorder="0" applyAlignment="0" applyProtection="0">
      <alignment vertical="center"/>
    </xf>
    <xf numFmtId="0" fontId="0" fillId="16" borderId="0" applyNumberFormat="0" applyBorder="0" applyAlignment="0" applyProtection="0">
      <alignment vertical="center"/>
    </xf>
    <xf numFmtId="0" fontId="0" fillId="15" borderId="0" applyNumberFormat="0" applyBorder="0" applyAlignment="0" applyProtection="0">
      <alignment vertical="center"/>
    </xf>
    <xf numFmtId="0" fontId="22" fillId="20" borderId="0" applyNumberFormat="0" applyBorder="0" applyAlignment="0" applyProtection="0">
      <alignment vertical="center"/>
    </xf>
    <xf numFmtId="0" fontId="0" fillId="5" borderId="0" applyNumberFormat="0" applyBorder="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0" fillId="32" borderId="0" applyNumberFormat="0" applyBorder="0" applyAlignment="0" applyProtection="0">
      <alignment vertical="center"/>
    </xf>
    <xf numFmtId="0" fontId="22" fillId="33" borderId="0" applyNumberFormat="0" applyBorder="0" applyAlignment="0" applyProtection="0">
      <alignment vertical="center"/>
    </xf>
    <xf numFmtId="0" fontId="40" fillId="0" borderId="0"/>
    <xf numFmtId="0" fontId="41" fillId="0" borderId="0">
      <protection locked="0"/>
    </xf>
  </cellStyleXfs>
  <cellXfs count="13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lignment vertical="center"/>
    </xf>
    <xf numFmtId="0" fontId="1"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vertical="center" wrapText="1"/>
    </xf>
    <xf numFmtId="0" fontId="4" fillId="0" borderId="0" xfId="0" applyFont="1" applyFill="1">
      <alignment vertical="center"/>
    </xf>
    <xf numFmtId="0" fontId="0" fillId="0" borderId="0" xfId="0" applyFill="1">
      <alignment vertical="center"/>
    </xf>
    <xf numFmtId="0" fontId="1" fillId="0" borderId="0" xfId="0" applyFont="1" applyAlignment="1">
      <alignment vertical="center" wrapText="1"/>
    </xf>
    <xf numFmtId="0" fontId="5" fillId="0" borderId="0" xfId="0" applyFont="1" applyAlignment="1">
      <alignment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31" fontId="11" fillId="0" borderId="0" xfId="0" applyNumberFormat="1"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177"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6" fillId="0" borderId="1" xfId="0" applyFont="1" applyFill="1" applyBorder="1" applyAlignment="1">
      <alignment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xf>
    <xf numFmtId="0" fontId="15" fillId="0" borderId="2"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2"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xf>
    <xf numFmtId="0" fontId="15" fillId="0" borderId="1" xfId="0" applyFont="1" applyFill="1" applyBorder="1" applyAlignment="1">
      <alignment horizontal="left" wrapText="1"/>
    </xf>
    <xf numFmtId="0" fontId="12" fillId="0" borderId="1" xfId="0" applyFont="1" applyFill="1" applyBorder="1" applyAlignment="1">
      <alignment horizontal="left" vertical="center" wrapText="1"/>
    </xf>
    <xf numFmtId="0" fontId="15" fillId="0" borderId="1" xfId="0" applyFont="1" applyFill="1" applyBorder="1" applyAlignment="1">
      <alignment wrapText="1"/>
    </xf>
    <xf numFmtId="0" fontId="17" fillId="0" borderId="0" xfId="0" applyFont="1" applyFill="1" applyAlignment="1">
      <alignment horizontal="right" vertical="center" wrapText="1"/>
    </xf>
    <xf numFmtId="177" fontId="12" fillId="0" borderId="1" xfId="0" applyNumberFormat="1" applyFont="1" applyFill="1" applyBorder="1" applyAlignment="1">
      <alignment horizontal="center" vertical="center" wrapText="1"/>
    </xf>
    <xf numFmtId="176" fontId="12" fillId="0" borderId="1" xfId="37" applyNumberFormat="1" applyFont="1" applyFill="1" applyBorder="1" applyAlignment="1">
      <alignment horizontal="center" vertical="center" wrapText="1"/>
    </xf>
    <xf numFmtId="0" fontId="12" fillId="0" borderId="1" xfId="37"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2" fillId="0" borderId="2" xfId="37" applyNumberFormat="1" applyFont="1" applyFill="1" applyBorder="1" applyAlignment="1">
      <alignment horizontal="center" vertical="center" wrapText="1"/>
    </xf>
    <xf numFmtId="0" fontId="12" fillId="0" borderId="3" xfId="37"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6" fillId="0" borderId="1" xfId="0" applyFont="1" applyFill="1" applyBorder="1" applyAlignment="1">
      <alignment horizont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6" fillId="0" borderId="1" xfId="0" applyFont="1" applyFill="1" applyBorder="1" applyAlignment="1">
      <alignment horizontal="left" wrapText="1"/>
    </xf>
    <xf numFmtId="0" fontId="20" fillId="0" borderId="1" xfId="0" applyFont="1" applyFill="1" applyBorder="1" applyAlignment="1">
      <alignment horizontal="center" vertical="center" wrapText="1"/>
    </xf>
    <xf numFmtId="0" fontId="5" fillId="0" borderId="0" xfId="0" applyFont="1" applyFill="1" applyAlignment="1">
      <alignment vertical="center" wrapText="1"/>
    </xf>
    <xf numFmtId="0" fontId="16" fillId="0" borderId="1" xfId="0" applyFont="1" applyFill="1" applyBorder="1" applyAlignment="1">
      <alignment horizontal="center"/>
    </xf>
    <xf numFmtId="0" fontId="16" fillId="0" borderId="1" xfId="0" applyFont="1" applyFill="1" applyBorder="1" applyAlignment="1">
      <alignment horizontal="left" vertical="center"/>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vertical="center" wrapText="1"/>
    </xf>
    <xf numFmtId="0" fontId="0" fillId="2" borderId="0" xfId="0" applyFont="1" applyFill="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77" fontId="7" fillId="2" borderId="0"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0" fontId="21" fillId="2" borderId="0" xfId="0" applyFont="1" applyFill="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wrapText="1"/>
    </xf>
    <xf numFmtId="31" fontId="11" fillId="2" borderId="0" xfId="0" applyNumberFormat="1" applyFont="1" applyFill="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2" borderId="1" xfId="0" applyFont="1" applyFill="1" applyBorder="1" applyAlignment="1">
      <alignment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77"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0" fontId="16" fillId="2" borderId="1" xfId="0" applyFont="1" applyFill="1" applyBorder="1" applyAlignment="1">
      <alignment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left"/>
    </xf>
    <xf numFmtId="0" fontId="15" fillId="2" borderId="2" xfId="0" applyFont="1" applyFill="1" applyBorder="1" applyAlignment="1">
      <alignment horizontal="left" vertical="center" wrapText="1"/>
    </xf>
    <xf numFmtId="0" fontId="15" fillId="2" borderId="1" xfId="0" applyFont="1" applyFill="1" applyBorder="1" applyAlignment="1">
      <alignment vertical="center" wrapText="1"/>
    </xf>
    <xf numFmtId="0" fontId="15" fillId="2" borderId="2" xfId="0"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0" fontId="15" fillId="2" borderId="1" xfId="0" applyFont="1" applyFill="1" applyBorder="1" applyAlignment="1">
      <alignment horizontal="center"/>
    </xf>
    <xf numFmtId="0" fontId="15" fillId="2" borderId="1" xfId="0" applyFont="1" applyFill="1" applyBorder="1" applyAlignment="1">
      <alignment horizontal="left" wrapText="1"/>
    </xf>
    <xf numFmtId="0" fontId="16" fillId="2" borderId="1" xfId="0" applyFont="1" applyFill="1" applyBorder="1" applyAlignment="1">
      <alignment horizontal="center"/>
    </xf>
    <xf numFmtId="0" fontId="16" fillId="2" borderId="1" xfId="0" applyFont="1" applyFill="1" applyBorder="1" applyAlignment="1">
      <alignment horizontal="left" wrapText="1"/>
    </xf>
    <xf numFmtId="0" fontId="17" fillId="2" borderId="0" xfId="0" applyFont="1" applyFill="1" applyAlignment="1">
      <alignment horizontal="right" vertical="center" wrapText="1"/>
    </xf>
    <xf numFmtId="177" fontId="12" fillId="2" borderId="1" xfId="0" applyNumberFormat="1" applyFont="1" applyFill="1" applyBorder="1" applyAlignment="1">
      <alignment horizontal="center" vertical="center" wrapText="1"/>
    </xf>
    <xf numFmtId="176" fontId="12" fillId="2" borderId="1" xfId="37" applyNumberFormat="1" applyFont="1" applyFill="1" applyBorder="1" applyAlignment="1">
      <alignment horizontal="center" vertical="center" wrapText="1"/>
    </xf>
    <xf numFmtId="0" fontId="12" fillId="2" borderId="1" xfId="37"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2" fillId="2" borderId="2" xfId="37" applyNumberFormat="1" applyFont="1" applyFill="1" applyBorder="1" applyAlignment="1">
      <alignment horizontal="center" vertical="center" wrapText="1"/>
    </xf>
    <xf numFmtId="0" fontId="12" fillId="2" borderId="3" xfId="37" applyNumberFormat="1" applyFont="1" applyFill="1" applyBorder="1" applyAlignment="1">
      <alignment horizontal="center" vertical="center" wrapText="1"/>
    </xf>
    <xf numFmtId="0" fontId="16"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5" fillId="2" borderId="1" xfId="0" applyFont="1" applyFill="1" applyBorder="1" applyAlignment="1">
      <alignment wrapText="1"/>
    </xf>
    <xf numFmtId="177" fontId="13"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16" fillId="2" borderId="1" xfId="0" applyFont="1" applyFill="1" applyBorder="1" applyAlignment="1">
      <alignment horizont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1" fillId="2"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 2 2 3"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dxfs count="2">
    <dxf>
      <fill>
        <patternFill patternType="solid">
          <fgColor indexed="10"/>
          <bgColor indexed="14"/>
        </patternFill>
      </fill>
    </dxf>
    <dxf>
      <fill>
        <patternFill patternType="solid">
          <fgColor rgb="FFFF0000"/>
          <bgColor rgb="FFFF00FF"/>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R353"/>
  <sheetViews>
    <sheetView view="pageBreakPreview" zoomScaleNormal="70" workbookViewId="0">
      <pane ySplit="7" topLeftCell="A334" activePane="bottomLeft" state="frozen"/>
      <selection/>
      <selection pane="bottomLeft" activeCell="G355" sqref="G355"/>
    </sheetView>
  </sheetViews>
  <sheetFormatPr defaultColWidth="9" defaultRowHeight="15"/>
  <cols>
    <col min="1" max="1" width="39.1083333333333" style="81" customWidth="1"/>
    <col min="2" max="2" width="6.5" style="81" customWidth="1"/>
    <col min="3" max="3" width="5" style="82" customWidth="1"/>
    <col min="4" max="4" width="6" style="82" customWidth="1"/>
    <col min="5" max="5" width="5.375" style="82" customWidth="1"/>
    <col min="6" max="6" width="5.5" style="82" customWidth="1"/>
    <col min="7" max="7" width="76.475" style="82" customWidth="1"/>
    <col min="8" max="8" width="4.625" style="82" customWidth="1"/>
    <col min="9" max="9" width="6.5" style="83" customWidth="1"/>
    <col min="10" max="10" width="8.25" style="83" customWidth="1"/>
    <col min="11" max="11" width="14.25" style="84" customWidth="1"/>
    <col min="12" max="12" width="10.125" style="84" customWidth="1"/>
    <col min="13" max="13" width="5.875" style="84" customWidth="1"/>
    <col min="14" max="14" width="10.375" style="84" customWidth="1"/>
    <col min="15" max="15" width="8.375" style="84" customWidth="1"/>
    <col min="16" max="16" width="10.625" style="84" customWidth="1"/>
    <col min="17" max="17" width="6.875" style="84" customWidth="1"/>
    <col min="18" max="18" width="5.5" style="81" customWidth="1"/>
    <col min="19" max="16384" width="9" style="78"/>
  </cols>
  <sheetData>
    <row r="1" ht="18.75" spans="1:1">
      <c r="A1" s="85" t="s">
        <v>0</v>
      </c>
    </row>
    <row r="2" s="73" customFormat="1" ht="27" spans="1:18">
      <c r="A2" s="86" t="s">
        <v>1</v>
      </c>
      <c r="B2" s="86"/>
      <c r="C2" s="86"/>
      <c r="D2" s="86"/>
      <c r="E2" s="86"/>
      <c r="F2" s="86"/>
      <c r="G2" s="86"/>
      <c r="H2" s="86"/>
      <c r="I2" s="86"/>
      <c r="J2" s="86"/>
      <c r="K2" s="86"/>
      <c r="L2" s="86"/>
      <c r="M2" s="86"/>
      <c r="N2" s="86"/>
      <c r="O2" s="86"/>
      <c r="P2" s="86"/>
      <c r="Q2" s="86"/>
      <c r="R2" s="86"/>
    </row>
    <row r="3" s="73" customFormat="1" ht="25.5" spans="1:18">
      <c r="A3" s="87"/>
      <c r="B3" s="87"/>
      <c r="C3" s="87"/>
      <c r="D3" s="87"/>
      <c r="E3" s="87"/>
      <c r="F3" s="87"/>
      <c r="G3" s="87"/>
      <c r="H3" s="88"/>
      <c r="I3" s="88"/>
      <c r="J3" s="88"/>
      <c r="K3" s="88"/>
      <c r="L3" s="88"/>
      <c r="M3" s="88"/>
      <c r="N3" s="88"/>
      <c r="O3" s="88"/>
      <c r="P3" s="88"/>
      <c r="Q3" s="88"/>
      <c r="R3" s="88"/>
    </row>
    <row r="4" s="74" customFormat="1" spans="1:18">
      <c r="A4" s="89" t="s">
        <v>2</v>
      </c>
      <c r="B4" s="88"/>
      <c r="C4" s="88"/>
      <c r="D4" s="88"/>
      <c r="E4" s="88"/>
      <c r="F4" s="88"/>
      <c r="G4" s="90"/>
      <c r="H4" s="88"/>
      <c r="I4" s="88"/>
      <c r="J4" s="88"/>
      <c r="K4" s="88"/>
      <c r="L4" s="88"/>
      <c r="M4" s="88"/>
      <c r="N4" s="88"/>
      <c r="O4" s="88"/>
      <c r="P4" s="117"/>
      <c r="Q4" s="117"/>
      <c r="R4" s="117"/>
    </row>
    <row r="5" s="75" customFormat="1" ht="12.75" spans="1:18">
      <c r="A5" s="91" t="s">
        <v>3</v>
      </c>
      <c r="B5" s="91" t="s">
        <v>4</v>
      </c>
      <c r="C5" s="91" t="s">
        <v>5</v>
      </c>
      <c r="D5" s="91"/>
      <c r="E5" s="91" t="s">
        <v>6</v>
      </c>
      <c r="F5" s="91"/>
      <c r="G5" s="92"/>
      <c r="H5" s="93" t="s">
        <v>7</v>
      </c>
      <c r="I5" s="118" t="s">
        <v>8</v>
      </c>
      <c r="J5" s="118"/>
      <c r="K5" s="119" t="s">
        <v>9</v>
      </c>
      <c r="L5" s="120" t="s">
        <v>10</v>
      </c>
      <c r="M5" s="120"/>
      <c r="N5" s="120"/>
      <c r="O5" s="120"/>
      <c r="P5" s="120"/>
      <c r="Q5" s="126" t="s">
        <v>11</v>
      </c>
      <c r="R5" s="91" t="s">
        <v>12</v>
      </c>
    </row>
    <row r="6" s="75" customFormat="1" ht="38.25" spans="1:18">
      <c r="A6" s="91"/>
      <c r="B6" s="91"/>
      <c r="C6" s="91" t="s">
        <v>13</v>
      </c>
      <c r="D6" s="91" t="s">
        <v>14</v>
      </c>
      <c r="E6" s="91" t="s">
        <v>15</v>
      </c>
      <c r="F6" s="91" t="s">
        <v>16</v>
      </c>
      <c r="G6" s="91" t="s">
        <v>17</v>
      </c>
      <c r="H6" s="94"/>
      <c r="I6" s="118" t="s">
        <v>18</v>
      </c>
      <c r="J6" s="118" t="s">
        <v>19</v>
      </c>
      <c r="K6" s="119"/>
      <c r="L6" s="121" t="s">
        <v>20</v>
      </c>
      <c r="M6" s="121" t="s">
        <v>21</v>
      </c>
      <c r="N6" s="121" t="s">
        <v>22</v>
      </c>
      <c r="O6" s="121" t="s">
        <v>23</v>
      </c>
      <c r="P6" s="121" t="s">
        <v>24</v>
      </c>
      <c r="Q6" s="127"/>
      <c r="R6" s="91"/>
    </row>
    <row r="7" s="76" customFormat="1" spans="1:18">
      <c r="A7" s="95" t="s">
        <v>25</v>
      </c>
      <c r="B7" s="96">
        <f>B8+B86+B150+B169+B178+B202+B258+B331</f>
        <v>523</v>
      </c>
      <c r="C7" s="96" t="s">
        <v>26</v>
      </c>
      <c r="D7" s="96" t="s">
        <v>26</v>
      </c>
      <c r="E7" s="96" t="s">
        <v>27</v>
      </c>
      <c r="F7" s="96" t="s">
        <v>26</v>
      </c>
      <c r="G7" s="96" t="s">
        <v>26</v>
      </c>
      <c r="H7" s="96" t="s">
        <v>26</v>
      </c>
      <c r="I7" s="96" t="s">
        <v>26</v>
      </c>
      <c r="J7" s="96" t="s">
        <v>26</v>
      </c>
      <c r="K7" s="122">
        <f t="shared" ref="K7:P7" si="0">K8+K86+K150+K169+K178+K202+K258+K331</f>
        <v>527413.79</v>
      </c>
      <c r="L7" s="122">
        <f t="shared" si="0"/>
        <v>22209.09</v>
      </c>
      <c r="M7" s="122">
        <f t="shared" si="0"/>
        <v>0</v>
      </c>
      <c r="N7" s="122">
        <f t="shared" si="0"/>
        <v>438474.25</v>
      </c>
      <c r="O7" s="122">
        <f t="shared" si="0"/>
        <v>19954.3</v>
      </c>
      <c r="P7" s="122">
        <f t="shared" si="0"/>
        <v>46776.15</v>
      </c>
      <c r="Q7" s="122"/>
      <c r="R7" s="96"/>
    </row>
    <row r="8" s="77" customFormat="1" spans="1:18">
      <c r="A8" s="97" t="s">
        <v>28</v>
      </c>
      <c r="B8" s="96">
        <f>B9+B20+B32+B48+B75</f>
        <v>73</v>
      </c>
      <c r="C8" s="96"/>
      <c r="D8" s="96"/>
      <c r="E8" s="96"/>
      <c r="F8" s="96"/>
      <c r="G8" s="96" t="s">
        <v>26</v>
      </c>
      <c r="H8" s="96" t="s">
        <v>26</v>
      </c>
      <c r="I8" s="96" t="s">
        <v>26</v>
      </c>
      <c r="J8" s="96" t="s">
        <v>26</v>
      </c>
      <c r="K8" s="122">
        <f t="shared" ref="K8:P8" si="1">K9+K20+K32+K48+K75</f>
        <v>249825.09</v>
      </c>
      <c r="L8" s="122">
        <f t="shared" si="1"/>
        <v>2889.09</v>
      </c>
      <c r="M8" s="122">
        <f t="shared" si="1"/>
        <v>0</v>
      </c>
      <c r="N8" s="122">
        <f t="shared" si="1"/>
        <v>246336</v>
      </c>
      <c r="O8" s="122">
        <f t="shared" si="1"/>
        <v>0</v>
      </c>
      <c r="P8" s="122">
        <f t="shared" si="1"/>
        <v>600</v>
      </c>
      <c r="Q8" s="122"/>
      <c r="R8" s="96"/>
    </row>
    <row r="9" ht="13.5" spans="1:18">
      <c r="A9" s="98" t="s">
        <v>29</v>
      </c>
      <c r="B9" s="99">
        <f>B10+B13+B16+B18</f>
        <v>5</v>
      </c>
      <c r="C9" s="99" t="s">
        <v>26</v>
      </c>
      <c r="D9" s="99" t="s">
        <v>26</v>
      </c>
      <c r="E9" s="99"/>
      <c r="F9" s="99"/>
      <c r="G9" s="100"/>
      <c r="H9" s="96" t="s">
        <v>26</v>
      </c>
      <c r="I9" s="96" t="s">
        <v>26</v>
      </c>
      <c r="J9" s="96" t="s">
        <v>26</v>
      </c>
      <c r="K9" s="102">
        <f t="shared" ref="K9:P9" si="2">K10+K13+K16+K18</f>
        <v>159300</v>
      </c>
      <c r="L9" s="102">
        <f t="shared" si="2"/>
        <v>0</v>
      </c>
      <c r="M9" s="102">
        <f t="shared" si="2"/>
        <v>0</v>
      </c>
      <c r="N9" s="102">
        <f t="shared" si="2"/>
        <v>159300</v>
      </c>
      <c r="O9" s="102">
        <f t="shared" si="2"/>
        <v>0</v>
      </c>
      <c r="P9" s="102">
        <f t="shared" si="2"/>
        <v>0</v>
      </c>
      <c r="Q9" s="102"/>
      <c r="R9" s="99"/>
    </row>
    <row r="10" ht="13.5" spans="1:18">
      <c r="A10" s="98" t="s">
        <v>30</v>
      </c>
      <c r="B10" s="101">
        <f>SUM(B11:B12)</f>
        <v>2</v>
      </c>
      <c r="C10" s="99" t="s">
        <v>26</v>
      </c>
      <c r="D10" s="99" t="s">
        <v>26</v>
      </c>
      <c r="E10" s="99" t="s">
        <v>31</v>
      </c>
      <c r="F10" s="102">
        <f t="shared" ref="F10:P10" si="3">SUM(F11:F12)</f>
        <v>21.4</v>
      </c>
      <c r="G10" s="103" t="s">
        <v>32</v>
      </c>
      <c r="H10" s="99"/>
      <c r="I10" s="101">
        <f t="shared" si="3"/>
        <v>0</v>
      </c>
      <c r="J10" s="101">
        <f t="shared" si="3"/>
        <v>0</v>
      </c>
      <c r="K10" s="102">
        <f t="shared" si="3"/>
        <v>75000</v>
      </c>
      <c r="L10" s="102">
        <f t="shared" si="3"/>
        <v>0</v>
      </c>
      <c r="M10" s="102">
        <f t="shared" si="3"/>
        <v>0</v>
      </c>
      <c r="N10" s="102">
        <f t="shared" si="3"/>
        <v>75000</v>
      </c>
      <c r="O10" s="102">
        <f t="shared" si="3"/>
        <v>0</v>
      </c>
      <c r="P10" s="102">
        <f t="shared" si="3"/>
        <v>0</v>
      </c>
      <c r="Q10" s="102"/>
      <c r="R10" s="99"/>
    </row>
    <row r="11" s="78" customFormat="1" ht="31.5" spans="1:18">
      <c r="A11" s="104" t="s">
        <v>33</v>
      </c>
      <c r="B11" s="105">
        <v>1</v>
      </c>
      <c r="C11" s="100" t="s">
        <v>34</v>
      </c>
      <c r="D11" s="100"/>
      <c r="E11" s="99" t="s">
        <v>31</v>
      </c>
      <c r="F11" s="105">
        <v>20</v>
      </c>
      <c r="G11" s="104" t="s">
        <v>35</v>
      </c>
      <c r="H11" s="106" t="s">
        <v>36</v>
      </c>
      <c r="I11" s="123"/>
      <c r="J11" s="124"/>
      <c r="K11" s="102">
        <f t="shared" ref="K11:K15" si="4">L11+M11+N11+O11+P11</f>
        <v>45000</v>
      </c>
      <c r="L11" s="102"/>
      <c r="M11" s="102"/>
      <c r="N11" s="102">
        <v>45000</v>
      </c>
      <c r="O11" s="102"/>
      <c r="P11" s="102"/>
      <c r="Q11" s="102" t="s">
        <v>37</v>
      </c>
      <c r="R11" s="99"/>
    </row>
    <row r="12" s="78" customFormat="1" ht="31.5" spans="1:18">
      <c r="A12" s="100" t="s">
        <v>38</v>
      </c>
      <c r="B12" s="107">
        <v>1</v>
      </c>
      <c r="C12" s="100" t="s">
        <v>34</v>
      </c>
      <c r="D12" s="100"/>
      <c r="E12" s="99" t="s">
        <v>31</v>
      </c>
      <c r="F12" s="99">
        <v>1.4</v>
      </c>
      <c r="G12" s="104" t="s">
        <v>39</v>
      </c>
      <c r="H12" s="99" t="s">
        <v>36</v>
      </c>
      <c r="I12" s="101"/>
      <c r="J12" s="101"/>
      <c r="K12" s="102">
        <f t="shared" si="4"/>
        <v>30000</v>
      </c>
      <c r="L12" s="102"/>
      <c r="M12" s="102"/>
      <c r="N12" s="102">
        <v>30000</v>
      </c>
      <c r="O12" s="102"/>
      <c r="P12" s="102"/>
      <c r="Q12" s="102" t="s">
        <v>37</v>
      </c>
      <c r="R12" s="99"/>
    </row>
    <row r="13" ht="13.5" spans="1:18">
      <c r="A13" s="98" t="s">
        <v>40</v>
      </c>
      <c r="B13" s="101">
        <f>SUM(B14:B15)</f>
        <v>2</v>
      </c>
      <c r="C13" s="100"/>
      <c r="D13" s="100"/>
      <c r="E13" s="99" t="s">
        <v>31</v>
      </c>
      <c r="F13" s="102">
        <f t="shared" ref="F13:P13" si="5">SUM(F14:F15)</f>
        <v>18.6</v>
      </c>
      <c r="G13" s="100" t="s">
        <v>41</v>
      </c>
      <c r="H13" s="99"/>
      <c r="I13" s="101">
        <f t="shared" si="5"/>
        <v>0</v>
      </c>
      <c r="J13" s="101">
        <f t="shared" si="5"/>
        <v>0</v>
      </c>
      <c r="K13" s="102">
        <f t="shared" si="5"/>
        <v>46000</v>
      </c>
      <c r="L13" s="102">
        <f t="shared" si="5"/>
        <v>0</v>
      </c>
      <c r="M13" s="102">
        <f t="shared" si="5"/>
        <v>0</v>
      </c>
      <c r="N13" s="102">
        <f t="shared" si="5"/>
        <v>46000</v>
      </c>
      <c r="O13" s="102">
        <f t="shared" si="5"/>
        <v>0</v>
      </c>
      <c r="P13" s="102">
        <f t="shared" si="5"/>
        <v>0</v>
      </c>
      <c r="Q13" s="102" t="s">
        <v>37</v>
      </c>
      <c r="R13" s="99"/>
    </row>
    <row r="14" s="78" customFormat="1" ht="21" spans="1:18">
      <c r="A14" s="100" t="s">
        <v>42</v>
      </c>
      <c r="B14" s="107">
        <v>1</v>
      </c>
      <c r="C14" s="100"/>
      <c r="D14" s="100"/>
      <c r="E14" s="99" t="s">
        <v>31</v>
      </c>
      <c r="F14" s="99">
        <v>10</v>
      </c>
      <c r="G14" s="104" t="s">
        <v>43</v>
      </c>
      <c r="H14" s="99" t="s">
        <v>44</v>
      </c>
      <c r="I14" s="101"/>
      <c r="J14" s="101"/>
      <c r="K14" s="102">
        <f t="shared" si="4"/>
        <v>20000</v>
      </c>
      <c r="L14" s="102"/>
      <c r="M14" s="102"/>
      <c r="N14" s="102">
        <v>20000</v>
      </c>
      <c r="O14" s="102"/>
      <c r="P14" s="102"/>
      <c r="Q14" s="102" t="s">
        <v>37</v>
      </c>
      <c r="R14" s="99"/>
    </row>
    <row r="15" s="78" customFormat="1" ht="21" spans="1:18">
      <c r="A15" s="100" t="s">
        <v>45</v>
      </c>
      <c r="B15" s="107">
        <v>1</v>
      </c>
      <c r="C15" s="100"/>
      <c r="D15" s="100"/>
      <c r="E15" s="99" t="s">
        <v>31</v>
      </c>
      <c r="F15" s="99">
        <v>8.6</v>
      </c>
      <c r="G15" s="104" t="s">
        <v>46</v>
      </c>
      <c r="H15" s="99" t="s">
        <v>44</v>
      </c>
      <c r="I15" s="101"/>
      <c r="J15" s="101"/>
      <c r="K15" s="102">
        <f t="shared" si="4"/>
        <v>26000</v>
      </c>
      <c r="L15" s="102"/>
      <c r="M15" s="102"/>
      <c r="N15" s="102">
        <v>26000</v>
      </c>
      <c r="O15" s="102"/>
      <c r="P15" s="102"/>
      <c r="Q15" s="102" t="s">
        <v>37</v>
      </c>
      <c r="R15" s="99"/>
    </row>
    <row r="16" ht="13.5" spans="1:18">
      <c r="A16" s="98" t="s">
        <v>47</v>
      </c>
      <c r="B16" s="101">
        <f>SUM(B17:B17)</f>
        <v>1</v>
      </c>
      <c r="C16" s="100"/>
      <c r="D16" s="100"/>
      <c r="E16" s="99" t="s">
        <v>31</v>
      </c>
      <c r="F16" s="102">
        <f t="shared" ref="F16:P16" si="6">SUM(F17:F17)</f>
        <v>0.12</v>
      </c>
      <c r="G16" s="100" t="s">
        <v>48</v>
      </c>
      <c r="H16" s="99"/>
      <c r="I16" s="101">
        <f t="shared" si="6"/>
        <v>0</v>
      </c>
      <c r="J16" s="101">
        <f t="shared" si="6"/>
        <v>0</v>
      </c>
      <c r="K16" s="102">
        <f t="shared" si="6"/>
        <v>3000</v>
      </c>
      <c r="L16" s="102">
        <f t="shared" si="6"/>
        <v>0</v>
      </c>
      <c r="M16" s="102">
        <f t="shared" si="6"/>
        <v>0</v>
      </c>
      <c r="N16" s="102">
        <f t="shared" si="6"/>
        <v>3000</v>
      </c>
      <c r="O16" s="102">
        <f t="shared" si="6"/>
        <v>0</v>
      </c>
      <c r="P16" s="102">
        <f t="shared" si="6"/>
        <v>0</v>
      </c>
      <c r="Q16" s="102" t="s">
        <v>37</v>
      </c>
      <c r="R16" s="99"/>
    </row>
    <row r="17" s="78" customFormat="1" ht="42" spans="1:18">
      <c r="A17" s="104" t="s">
        <v>49</v>
      </c>
      <c r="B17" s="107">
        <v>1</v>
      </c>
      <c r="C17" s="100" t="s">
        <v>34</v>
      </c>
      <c r="D17" s="100"/>
      <c r="E17" s="99" t="s">
        <v>31</v>
      </c>
      <c r="F17" s="107">
        <v>0.12</v>
      </c>
      <c r="G17" s="100" t="s">
        <v>50</v>
      </c>
      <c r="H17" s="99" t="s">
        <v>44</v>
      </c>
      <c r="I17" s="101"/>
      <c r="J17" s="101"/>
      <c r="K17" s="102">
        <f>L17+M17+N17+O17+P17</f>
        <v>3000</v>
      </c>
      <c r="L17" s="102"/>
      <c r="M17" s="102"/>
      <c r="N17" s="102">
        <v>3000</v>
      </c>
      <c r="O17" s="102"/>
      <c r="P17" s="102"/>
      <c r="Q17" s="102" t="s">
        <v>37</v>
      </c>
      <c r="R17" s="99"/>
    </row>
    <row r="18" ht="13.5" spans="1:18">
      <c r="A18" s="98" t="s">
        <v>51</v>
      </c>
      <c r="B18" s="101">
        <f>SUM(B19:B19)</f>
        <v>0</v>
      </c>
      <c r="C18" s="100"/>
      <c r="D18" s="100"/>
      <c r="E18" s="99" t="s">
        <v>31</v>
      </c>
      <c r="F18" s="102">
        <f t="shared" ref="F18:P18" si="7">SUM(F19:F19)</f>
        <v>0</v>
      </c>
      <c r="G18" s="108" t="s">
        <v>52</v>
      </c>
      <c r="H18" s="99"/>
      <c r="I18" s="101">
        <f t="shared" si="7"/>
        <v>0</v>
      </c>
      <c r="J18" s="101">
        <f t="shared" si="7"/>
        <v>0</v>
      </c>
      <c r="K18" s="102">
        <f t="shared" si="7"/>
        <v>35300</v>
      </c>
      <c r="L18" s="102">
        <f t="shared" si="7"/>
        <v>0</v>
      </c>
      <c r="M18" s="102">
        <f t="shared" si="7"/>
        <v>0</v>
      </c>
      <c r="N18" s="102">
        <f t="shared" si="7"/>
        <v>35300</v>
      </c>
      <c r="O18" s="102">
        <f t="shared" si="7"/>
        <v>0</v>
      </c>
      <c r="P18" s="102">
        <f t="shared" si="7"/>
        <v>0</v>
      </c>
      <c r="Q18" s="102" t="s">
        <v>37</v>
      </c>
      <c r="R18" s="99"/>
    </row>
    <row r="19" s="78" customFormat="1" ht="21" spans="1:18">
      <c r="A19" s="100" t="s">
        <v>53</v>
      </c>
      <c r="B19" s="107"/>
      <c r="C19" s="100"/>
      <c r="D19" s="100"/>
      <c r="E19" s="99"/>
      <c r="F19" s="99"/>
      <c r="G19" s="100" t="s">
        <v>54</v>
      </c>
      <c r="H19" s="99" t="s">
        <v>44</v>
      </c>
      <c r="I19" s="101"/>
      <c r="J19" s="101"/>
      <c r="K19" s="102">
        <f>L19+M19+N19+O19+P19</f>
        <v>35300</v>
      </c>
      <c r="L19" s="102"/>
      <c r="M19" s="102"/>
      <c r="N19" s="102">
        <v>35300</v>
      </c>
      <c r="O19" s="102"/>
      <c r="P19" s="102"/>
      <c r="Q19" s="102" t="s">
        <v>37</v>
      </c>
      <c r="R19" s="99"/>
    </row>
    <row r="20" ht="13.5" spans="1:18">
      <c r="A20" s="98" t="s">
        <v>55</v>
      </c>
      <c r="B20" s="99">
        <f>B21+B23+B25+B27+B29+B30</f>
        <v>4</v>
      </c>
      <c r="C20" s="100"/>
      <c r="D20" s="99" t="s">
        <v>26</v>
      </c>
      <c r="E20" s="99" t="s">
        <v>26</v>
      </c>
      <c r="F20" s="99" t="s">
        <v>26</v>
      </c>
      <c r="G20" s="100"/>
      <c r="H20" s="99"/>
      <c r="I20" s="99">
        <f t="shared" ref="I20:P20" si="8">I21+I23+I25+I27+I29+I30</f>
        <v>9340</v>
      </c>
      <c r="J20" s="99">
        <f t="shared" si="8"/>
        <v>37360</v>
      </c>
      <c r="K20" s="99">
        <f t="shared" si="8"/>
        <v>37000</v>
      </c>
      <c r="L20" s="99">
        <f t="shared" si="8"/>
        <v>0</v>
      </c>
      <c r="M20" s="99">
        <f t="shared" si="8"/>
        <v>0</v>
      </c>
      <c r="N20" s="99">
        <f t="shared" si="8"/>
        <v>37000</v>
      </c>
      <c r="O20" s="99">
        <f t="shared" si="8"/>
        <v>0</v>
      </c>
      <c r="P20" s="99">
        <f t="shared" si="8"/>
        <v>0</v>
      </c>
      <c r="Q20" s="102" t="s">
        <v>37</v>
      </c>
      <c r="R20" s="99"/>
    </row>
    <row r="21" ht="13.5" spans="1:18">
      <c r="A21" s="98" t="s">
        <v>56</v>
      </c>
      <c r="B21" s="107">
        <v>1</v>
      </c>
      <c r="C21" s="99"/>
      <c r="D21" s="99"/>
      <c r="E21" s="99" t="s">
        <v>57</v>
      </c>
      <c r="F21" s="99">
        <v>1</v>
      </c>
      <c r="G21" s="100" t="s">
        <v>58</v>
      </c>
      <c r="H21" s="99"/>
      <c r="I21" s="101">
        <v>2340</v>
      </c>
      <c r="J21" s="101">
        <f>I21*4</f>
        <v>9360</v>
      </c>
      <c r="K21" s="102">
        <f t="shared" ref="K21:K24" si="9">L21+M21+N21+O21+P21</f>
        <v>18000</v>
      </c>
      <c r="L21" s="102"/>
      <c r="M21" s="102"/>
      <c r="N21" s="102">
        <f>SUM(N22)</f>
        <v>18000</v>
      </c>
      <c r="O21" s="102"/>
      <c r="P21" s="102"/>
      <c r="Q21" s="102" t="s">
        <v>37</v>
      </c>
      <c r="R21" s="99"/>
    </row>
    <row r="22" s="78" customFormat="1" ht="31.5" spans="1:18">
      <c r="A22" s="109" t="s">
        <v>59</v>
      </c>
      <c r="B22" s="107">
        <v>1</v>
      </c>
      <c r="C22" s="100" t="s">
        <v>34</v>
      </c>
      <c r="D22" s="99"/>
      <c r="E22" s="99" t="s">
        <v>57</v>
      </c>
      <c r="F22" s="99">
        <v>1</v>
      </c>
      <c r="G22" s="100" t="s">
        <v>60</v>
      </c>
      <c r="H22" s="99" t="s">
        <v>36</v>
      </c>
      <c r="I22" s="101"/>
      <c r="J22" s="101"/>
      <c r="K22" s="102">
        <f t="shared" si="9"/>
        <v>18000</v>
      </c>
      <c r="L22" s="102"/>
      <c r="M22" s="102"/>
      <c r="N22" s="125">
        <v>18000</v>
      </c>
      <c r="O22" s="102"/>
      <c r="P22" s="102"/>
      <c r="Q22" s="102" t="s">
        <v>37</v>
      </c>
      <c r="R22" s="99"/>
    </row>
    <row r="23" ht="13.5" spans="1:18">
      <c r="A23" s="98" t="s">
        <v>61</v>
      </c>
      <c r="B23" s="107">
        <v>1</v>
      </c>
      <c r="C23" s="99"/>
      <c r="D23" s="99"/>
      <c r="E23" s="99" t="s">
        <v>62</v>
      </c>
      <c r="F23" s="99">
        <v>2</v>
      </c>
      <c r="G23" s="100" t="s">
        <v>63</v>
      </c>
      <c r="H23" s="99"/>
      <c r="I23" s="101">
        <v>3460</v>
      </c>
      <c r="J23" s="101">
        <f>I23*4</f>
        <v>13840</v>
      </c>
      <c r="K23" s="102">
        <f t="shared" si="9"/>
        <v>11000</v>
      </c>
      <c r="L23" s="102">
        <f>SUM(L24)</f>
        <v>0</v>
      </c>
      <c r="M23" s="102">
        <f>SUM(M24)</f>
        <v>0</v>
      </c>
      <c r="N23" s="102">
        <f>SUM(N24)</f>
        <v>11000</v>
      </c>
      <c r="O23" s="102">
        <f>SUM(O24)</f>
        <v>0</v>
      </c>
      <c r="P23" s="102">
        <f>SUM(P24)</f>
        <v>0</v>
      </c>
      <c r="Q23" s="102" t="s">
        <v>37</v>
      </c>
      <c r="R23" s="99"/>
    </row>
    <row r="24" s="78" customFormat="1" ht="52.5" spans="1:18">
      <c r="A24" s="109" t="s">
        <v>64</v>
      </c>
      <c r="B24" s="107">
        <v>1</v>
      </c>
      <c r="C24" s="100" t="s">
        <v>34</v>
      </c>
      <c r="D24" s="99"/>
      <c r="E24" s="99" t="s">
        <v>62</v>
      </c>
      <c r="F24" s="99">
        <v>2</v>
      </c>
      <c r="G24" s="100" t="s">
        <v>65</v>
      </c>
      <c r="H24" s="99" t="s">
        <v>36</v>
      </c>
      <c r="I24" s="101"/>
      <c r="J24" s="101"/>
      <c r="K24" s="102">
        <f t="shared" si="9"/>
        <v>11000</v>
      </c>
      <c r="L24" s="102"/>
      <c r="M24" s="102"/>
      <c r="N24" s="102">
        <v>11000</v>
      </c>
      <c r="O24" s="102"/>
      <c r="P24" s="102"/>
      <c r="Q24" s="102" t="s">
        <v>37</v>
      </c>
      <c r="R24" s="99"/>
    </row>
    <row r="25" ht="13.5" spans="1:18">
      <c r="A25" s="98" t="s">
        <v>66</v>
      </c>
      <c r="B25" s="101">
        <f>SUM(B26:B26)</f>
        <v>0</v>
      </c>
      <c r="C25" s="99"/>
      <c r="D25" s="99"/>
      <c r="E25" s="99" t="s">
        <v>57</v>
      </c>
      <c r="F25" s="99">
        <f t="shared" ref="F25:P25" si="10">SUM(F26:F26)</f>
        <v>0</v>
      </c>
      <c r="G25" s="100" t="s">
        <v>67</v>
      </c>
      <c r="H25" s="99"/>
      <c r="I25" s="101">
        <f t="shared" si="10"/>
        <v>0</v>
      </c>
      <c r="J25" s="101">
        <f t="shared" si="10"/>
        <v>0</v>
      </c>
      <c r="K25" s="102">
        <f t="shared" si="10"/>
        <v>5000</v>
      </c>
      <c r="L25" s="102">
        <f t="shared" si="10"/>
        <v>0</v>
      </c>
      <c r="M25" s="102">
        <f t="shared" si="10"/>
        <v>0</v>
      </c>
      <c r="N25" s="102">
        <f t="shared" si="10"/>
        <v>5000</v>
      </c>
      <c r="O25" s="102">
        <f t="shared" si="10"/>
        <v>0</v>
      </c>
      <c r="P25" s="102">
        <f t="shared" si="10"/>
        <v>0</v>
      </c>
      <c r="Q25" s="102" t="s">
        <v>37</v>
      </c>
      <c r="R25" s="99"/>
    </row>
    <row r="26" s="78" customFormat="1" ht="31.5" spans="1:18">
      <c r="A26" s="100" t="s">
        <v>68</v>
      </c>
      <c r="B26" s="107"/>
      <c r="C26" s="100"/>
      <c r="D26" s="99"/>
      <c r="E26" s="99"/>
      <c r="F26" s="99"/>
      <c r="G26" s="100" t="s">
        <v>69</v>
      </c>
      <c r="H26" s="99" t="s">
        <v>36</v>
      </c>
      <c r="I26" s="101"/>
      <c r="J26" s="101"/>
      <c r="K26" s="102">
        <f>L26+M26+N26+O26+P26</f>
        <v>5000</v>
      </c>
      <c r="L26" s="102"/>
      <c r="M26" s="102"/>
      <c r="N26" s="102">
        <v>5000</v>
      </c>
      <c r="O26" s="102"/>
      <c r="P26" s="102"/>
      <c r="Q26" s="102" t="s">
        <v>37</v>
      </c>
      <c r="R26" s="99"/>
    </row>
    <row r="27" ht="13.5" spans="1:18">
      <c r="A27" s="98" t="s">
        <v>70</v>
      </c>
      <c r="B27" s="107">
        <v>1</v>
      </c>
      <c r="C27" s="99"/>
      <c r="D27" s="99"/>
      <c r="E27" s="99" t="s">
        <v>71</v>
      </c>
      <c r="F27" s="99">
        <v>10</v>
      </c>
      <c r="G27" s="100" t="s">
        <v>72</v>
      </c>
      <c r="H27" s="99"/>
      <c r="I27" s="101">
        <v>3540</v>
      </c>
      <c r="J27" s="101">
        <f>I27*4</f>
        <v>14160</v>
      </c>
      <c r="K27" s="102">
        <f t="shared" ref="K27:K30" si="11">L27+M27+N27+O27+P27</f>
        <v>3000</v>
      </c>
      <c r="L27" s="102">
        <f>SUM(L28)</f>
        <v>0</v>
      </c>
      <c r="M27" s="102">
        <f>SUM(M28)</f>
        <v>0</v>
      </c>
      <c r="N27" s="102">
        <f>SUM(N28)</f>
        <v>3000</v>
      </c>
      <c r="O27" s="102">
        <f>SUM(O28)</f>
        <v>0</v>
      </c>
      <c r="P27" s="102">
        <f>SUM(P28)</f>
        <v>0</v>
      </c>
      <c r="Q27" s="102" t="s">
        <v>37</v>
      </c>
      <c r="R27" s="99"/>
    </row>
    <row r="28" s="78" customFormat="1" ht="31.5" spans="1:18">
      <c r="A28" s="109" t="s">
        <v>73</v>
      </c>
      <c r="B28" s="107">
        <v>1</v>
      </c>
      <c r="C28" s="100" t="s">
        <v>34</v>
      </c>
      <c r="D28" s="99"/>
      <c r="E28" s="99" t="s">
        <v>71</v>
      </c>
      <c r="F28" s="99">
        <v>10</v>
      </c>
      <c r="G28" s="110" t="s">
        <v>74</v>
      </c>
      <c r="H28" s="111" t="s">
        <v>75</v>
      </c>
      <c r="I28" s="101">
        <v>3540</v>
      </c>
      <c r="J28" s="101">
        <f>I28*4</f>
        <v>14160</v>
      </c>
      <c r="K28" s="102">
        <f t="shared" si="11"/>
        <v>3000</v>
      </c>
      <c r="L28" s="102"/>
      <c r="M28" s="102"/>
      <c r="N28" s="102">
        <v>3000</v>
      </c>
      <c r="O28" s="102"/>
      <c r="P28" s="102"/>
      <c r="Q28" s="102" t="s">
        <v>37</v>
      </c>
      <c r="R28" s="99"/>
    </row>
    <row r="29" ht="13.5" spans="1:18">
      <c r="A29" s="98" t="s">
        <v>76</v>
      </c>
      <c r="B29" s="99"/>
      <c r="C29" s="99"/>
      <c r="D29" s="99"/>
      <c r="E29" s="99" t="s">
        <v>31</v>
      </c>
      <c r="F29" s="99"/>
      <c r="G29" s="99"/>
      <c r="H29" s="111"/>
      <c r="I29" s="101"/>
      <c r="J29" s="101"/>
      <c r="K29" s="102"/>
      <c r="L29" s="102"/>
      <c r="M29" s="102"/>
      <c r="N29" s="102"/>
      <c r="O29" s="102"/>
      <c r="P29" s="102"/>
      <c r="Q29" s="102"/>
      <c r="R29" s="99"/>
    </row>
    <row r="30" ht="13.5" spans="1:18">
      <c r="A30" s="98" t="s">
        <v>77</v>
      </c>
      <c r="B30" s="107">
        <v>1</v>
      </c>
      <c r="C30" s="99"/>
      <c r="D30" s="99"/>
      <c r="E30" s="99" t="s">
        <v>78</v>
      </c>
      <c r="F30" s="99"/>
      <c r="G30" s="99"/>
      <c r="H30" s="111"/>
      <c r="I30" s="107"/>
      <c r="J30" s="107"/>
      <c r="K30" s="102"/>
      <c r="L30" s="107"/>
      <c r="M30" s="102"/>
      <c r="N30" s="102"/>
      <c r="O30" s="102"/>
      <c r="P30" s="102"/>
      <c r="Q30" s="102"/>
      <c r="R30" s="99"/>
    </row>
    <row r="31" s="78" customFormat="1" ht="13.5" spans="1:18">
      <c r="A31" s="109"/>
      <c r="B31" s="107"/>
      <c r="C31" s="100"/>
      <c r="D31" s="100"/>
      <c r="E31" s="99"/>
      <c r="F31" s="99"/>
      <c r="G31" s="110"/>
      <c r="H31" s="111"/>
      <c r="I31" s="107"/>
      <c r="J31" s="107"/>
      <c r="K31" s="102"/>
      <c r="L31" s="102"/>
      <c r="M31" s="102"/>
      <c r="N31" s="102"/>
      <c r="O31" s="102"/>
      <c r="P31" s="102"/>
      <c r="Q31" s="102"/>
      <c r="R31" s="99"/>
    </row>
    <row r="32" ht="13.5" spans="1:18">
      <c r="A32" s="98" t="s">
        <v>79</v>
      </c>
      <c r="B32" s="99">
        <f>B33+B36+B42</f>
        <v>12</v>
      </c>
      <c r="C32" s="99"/>
      <c r="D32" s="99"/>
      <c r="E32" s="99" t="s">
        <v>80</v>
      </c>
      <c r="F32" s="99"/>
      <c r="G32" s="99"/>
      <c r="H32" s="111"/>
      <c r="I32" s="99">
        <f t="shared" ref="I32:P32" si="12">I33+I36+I42</f>
        <v>19116</v>
      </c>
      <c r="J32" s="99">
        <f t="shared" si="12"/>
        <v>73464</v>
      </c>
      <c r="K32" s="99">
        <f t="shared" si="12"/>
        <v>38000</v>
      </c>
      <c r="L32" s="99">
        <f t="shared" si="12"/>
        <v>0</v>
      </c>
      <c r="M32" s="99">
        <f t="shared" si="12"/>
        <v>0</v>
      </c>
      <c r="N32" s="102">
        <f t="shared" si="12"/>
        <v>38000</v>
      </c>
      <c r="O32" s="102">
        <f t="shared" si="12"/>
        <v>0</v>
      </c>
      <c r="P32" s="102">
        <f t="shared" si="12"/>
        <v>0</v>
      </c>
      <c r="Q32" s="102" t="s">
        <v>37</v>
      </c>
      <c r="R32" s="99"/>
    </row>
    <row r="33" ht="13.5" spans="1:18">
      <c r="A33" s="98" t="s">
        <v>81</v>
      </c>
      <c r="B33" s="101">
        <f>SUM(B34:B35)</f>
        <v>2</v>
      </c>
      <c r="C33" s="99"/>
      <c r="D33" s="99"/>
      <c r="E33" s="99" t="s">
        <v>80</v>
      </c>
      <c r="F33" s="101">
        <f t="shared" ref="F33:P33" si="13">SUM(F34:F35)</f>
        <v>2</v>
      </c>
      <c r="G33" s="100" t="s">
        <v>82</v>
      </c>
      <c r="H33" s="111"/>
      <c r="I33" s="101">
        <f t="shared" si="13"/>
        <v>0</v>
      </c>
      <c r="J33" s="101">
        <f t="shared" si="13"/>
        <v>0</v>
      </c>
      <c r="K33" s="102">
        <f t="shared" si="13"/>
        <v>30100</v>
      </c>
      <c r="L33" s="102">
        <f t="shared" si="13"/>
        <v>0</v>
      </c>
      <c r="M33" s="102">
        <f t="shared" si="13"/>
        <v>0</v>
      </c>
      <c r="N33" s="102">
        <f t="shared" si="13"/>
        <v>30100</v>
      </c>
      <c r="O33" s="102">
        <f t="shared" si="13"/>
        <v>0</v>
      </c>
      <c r="P33" s="102">
        <f t="shared" si="13"/>
        <v>0</v>
      </c>
      <c r="Q33" s="102" t="s">
        <v>37</v>
      </c>
      <c r="R33" s="99"/>
    </row>
    <row r="34" s="78" customFormat="1" ht="31.5" spans="1:18">
      <c r="A34" s="109" t="s">
        <v>83</v>
      </c>
      <c r="B34" s="107">
        <v>1</v>
      </c>
      <c r="C34" s="100"/>
      <c r="D34" s="99"/>
      <c r="E34" s="99" t="s">
        <v>80</v>
      </c>
      <c r="F34" s="99">
        <v>1</v>
      </c>
      <c r="G34" s="109" t="s">
        <v>84</v>
      </c>
      <c r="H34" s="111" t="s">
        <v>36</v>
      </c>
      <c r="I34" s="101"/>
      <c r="J34" s="101"/>
      <c r="K34" s="102">
        <f>L34+M34+N34+O34+P34</f>
        <v>23500</v>
      </c>
      <c r="L34" s="102"/>
      <c r="M34" s="102"/>
      <c r="N34" s="102">
        <v>23500</v>
      </c>
      <c r="O34" s="102"/>
      <c r="P34" s="102"/>
      <c r="Q34" s="102" t="s">
        <v>37</v>
      </c>
      <c r="R34" s="99"/>
    </row>
    <row r="35" s="78" customFormat="1" ht="31.5" spans="1:18">
      <c r="A35" s="100" t="s">
        <v>85</v>
      </c>
      <c r="B35" s="107">
        <v>1</v>
      </c>
      <c r="C35" s="100"/>
      <c r="D35" s="99"/>
      <c r="E35" s="99" t="s">
        <v>80</v>
      </c>
      <c r="F35" s="99">
        <v>1</v>
      </c>
      <c r="G35" s="100" t="s">
        <v>86</v>
      </c>
      <c r="H35" s="111" t="s">
        <v>36</v>
      </c>
      <c r="I35" s="101"/>
      <c r="J35" s="101"/>
      <c r="K35" s="102">
        <f>L35+M35+N35+O35+P35</f>
        <v>6600</v>
      </c>
      <c r="L35" s="102"/>
      <c r="M35" s="102"/>
      <c r="N35" s="102">
        <v>6600</v>
      </c>
      <c r="O35" s="102"/>
      <c r="P35" s="102"/>
      <c r="Q35" s="102" t="s">
        <v>37</v>
      </c>
      <c r="R35" s="99"/>
    </row>
    <row r="36" ht="13.5" spans="1:18">
      <c r="A36" s="98" t="s">
        <v>87</v>
      </c>
      <c r="B36" s="101">
        <f>SUM(B37:B41)</f>
        <v>5</v>
      </c>
      <c r="C36" s="99" t="s">
        <v>26</v>
      </c>
      <c r="D36" s="99"/>
      <c r="E36" s="99" t="s">
        <v>80</v>
      </c>
      <c r="F36" s="101">
        <f t="shared" ref="F36:P36" si="14">SUM(F37:F41)</f>
        <v>15</v>
      </c>
      <c r="G36" s="110" t="s">
        <v>88</v>
      </c>
      <c r="H36" s="111"/>
      <c r="I36" s="101">
        <f t="shared" si="14"/>
        <v>1000</v>
      </c>
      <c r="J36" s="101">
        <f t="shared" si="14"/>
        <v>1000</v>
      </c>
      <c r="K36" s="102">
        <f t="shared" si="14"/>
        <v>100</v>
      </c>
      <c r="L36" s="102">
        <f t="shared" si="14"/>
        <v>0</v>
      </c>
      <c r="M36" s="102">
        <f t="shared" si="14"/>
        <v>0</v>
      </c>
      <c r="N36" s="102">
        <f t="shared" si="14"/>
        <v>100</v>
      </c>
      <c r="O36" s="102">
        <f t="shared" si="14"/>
        <v>0</v>
      </c>
      <c r="P36" s="102">
        <f t="shared" si="14"/>
        <v>0</v>
      </c>
      <c r="Q36" s="102"/>
      <c r="R36" s="99"/>
    </row>
    <row r="37" s="78" customFormat="1" ht="13.5" spans="1:18">
      <c r="A37" s="100" t="s">
        <v>89</v>
      </c>
      <c r="B37" s="107">
        <v>1</v>
      </c>
      <c r="C37" s="100" t="s">
        <v>34</v>
      </c>
      <c r="D37" s="99"/>
      <c r="E37" s="99" t="s">
        <v>80</v>
      </c>
      <c r="F37" s="99">
        <v>3</v>
      </c>
      <c r="G37" s="110" t="s">
        <v>90</v>
      </c>
      <c r="H37" s="111">
        <v>2021</v>
      </c>
      <c r="I37" s="101">
        <v>200</v>
      </c>
      <c r="J37" s="101">
        <v>200</v>
      </c>
      <c r="K37" s="102">
        <f t="shared" ref="K37:K41" si="15">L37+M37+N37+O37+P37</f>
        <v>20</v>
      </c>
      <c r="L37" s="102"/>
      <c r="M37" s="102"/>
      <c r="N37" s="102">
        <v>20</v>
      </c>
      <c r="O37" s="102"/>
      <c r="P37" s="102"/>
      <c r="Q37" s="102" t="s">
        <v>91</v>
      </c>
      <c r="R37" s="99"/>
    </row>
    <row r="38" s="78" customFormat="1" ht="13.5" spans="1:18">
      <c r="A38" s="100" t="s">
        <v>89</v>
      </c>
      <c r="B38" s="107">
        <v>1</v>
      </c>
      <c r="C38" s="100" t="s">
        <v>34</v>
      </c>
      <c r="D38" s="99"/>
      <c r="E38" s="99" t="s">
        <v>80</v>
      </c>
      <c r="F38" s="99">
        <v>3</v>
      </c>
      <c r="G38" s="110" t="s">
        <v>90</v>
      </c>
      <c r="H38" s="111">
        <v>2022</v>
      </c>
      <c r="I38" s="101">
        <v>200</v>
      </c>
      <c r="J38" s="101">
        <v>200</v>
      </c>
      <c r="K38" s="102">
        <f t="shared" si="15"/>
        <v>20</v>
      </c>
      <c r="L38" s="102"/>
      <c r="M38" s="102"/>
      <c r="N38" s="102">
        <v>20</v>
      </c>
      <c r="O38" s="102"/>
      <c r="P38" s="102"/>
      <c r="Q38" s="102" t="s">
        <v>91</v>
      </c>
      <c r="R38" s="99"/>
    </row>
    <row r="39" s="78" customFormat="1" ht="13.5" spans="1:18">
      <c r="A39" s="100" t="s">
        <v>89</v>
      </c>
      <c r="B39" s="107">
        <v>1</v>
      </c>
      <c r="C39" s="100" t="s">
        <v>34</v>
      </c>
      <c r="D39" s="99"/>
      <c r="E39" s="99" t="s">
        <v>80</v>
      </c>
      <c r="F39" s="99">
        <v>3</v>
      </c>
      <c r="G39" s="110" t="s">
        <v>90</v>
      </c>
      <c r="H39" s="111">
        <v>2023</v>
      </c>
      <c r="I39" s="101">
        <v>200</v>
      </c>
      <c r="J39" s="101">
        <v>200</v>
      </c>
      <c r="K39" s="102">
        <f t="shared" si="15"/>
        <v>20</v>
      </c>
      <c r="L39" s="102"/>
      <c r="M39" s="102"/>
      <c r="N39" s="102">
        <v>20</v>
      </c>
      <c r="O39" s="102"/>
      <c r="P39" s="102"/>
      <c r="Q39" s="102" t="s">
        <v>91</v>
      </c>
      <c r="R39" s="99"/>
    </row>
    <row r="40" s="78" customFormat="1" ht="13.5" spans="1:18">
      <c r="A40" s="100" t="s">
        <v>89</v>
      </c>
      <c r="B40" s="107">
        <v>1</v>
      </c>
      <c r="C40" s="100" t="s">
        <v>34</v>
      </c>
      <c r="D40" s="99"/>
      <c r="E40" s="99" t="s">
        <v>80</v>
      </c>
      <c r="F40" s="99">
        <v>3</v>
      </c>
      <c r="G40" s="110" t="s">
        <v>90</v>
      </c>
      <c r="H40" s="111">
        <v>2024</v>
      </c>
      <c r="I40" s="101">
        <v>200</v>
      </c>
      <c r="J40" s="101">
        <v>200</v>
      </c>
      <c r="K40" s="102">
        <f t="shared" si="15"/>
        <v>20</v>
      </c>
      <c r="L40" s="102"/>
      <c r="M40" s="102"/>
      <c r="N40" s="102">
        <v>20</v>
      </c>
      <c r="O40" s="102"/>
      <c r="P40" s="102"/>
      <c r="Q40" s="102" t="s">
        <v>91</v>
      </c>
      <c r="R40" s="99"/>
    </row>
    <row r="41" s="78" customFormat="1" ht="13.5" spans="1:18">
      <c r="A41" s="100" t="s">
        <v>89</v>
      </c>
      <c r="B41" s="107">
        <v>1</v>
      </c>
      <c r="C41" s="100" t="s">
        <v>34</v>
      </c>
      <c r="D41" s="99"/>
      <c r="E41" s="99" t="s">
        <v>80</v>
      </c>
      <c r="F41" s="99">
        <v>3</v>
      </c>
      <c r="G41" s="110" t="s">
        <v>90</v>
      </c>
      <c r="H41" s="111">
        <v>2025</v>
      </c>
      <c r="I41" s="101">
        <v>200</v>
      </c>
      <c r="J41" s="101">
        <v>200</v>
      </c>
      <c r="K41" s="102">
        <f t="shared" si="15"/>
        <v>20</v>
      </c>
      <c r="L41" s="102"/>
      <c r="M41" s="102"/>
      <c r="N41" s="102">
        <v>20</v>
      </c>
      <c r="O41" s="102"/>
      <c r="P41" s="102"/>
      <c r="Q41" s="102" t="s">
        <v>91</v>
      </c>
      <c r="R41" s="99"/>
    </row>
    <row r="42" ht="13.5" spans="1:18">
      <c r="A42" s="98" t="s">
        <v>92</v>
      </c>
      <c r="B42" s="99">
        <f t="shared" ref="B42:F42" si="16">SUM(B43:B47)</f>
        <v>5</v>
      </c>
      <c r="C42" s="101">
        <f t="shared" si="16"/>
        <v>0</v>
      </c>
      <c r="D42" s="99"/>
      <c r="E42" s="99" t="s">
        <v>80</v>
      </c>
      <c r="F42" s="99">
        <f t="shared" si="16"/>
        <v>78</v>
      </c>
      <c r="G42" s="112" t="s">
        <v>93</v>
      </c>
      <c r="H42" s="111"/>
      <c r="I42" s="101">
        <f t="shared" ref="I42:P42" si="17">SUM(I43:I47)</f>
        <v>18116</v>
      </c>
      <c r="J42" s="101">
        <f t="shared" si="17"/>
        <v>72464</v>
      </c>
      <c r="K42" s="102">
        <f t="shared" si="17"/>
        <v>7800</v>
      </c>
      <c r="L42" s="102">
        <f t="shared" si="17"/>
        <v>0</v>
      </c>
      <c r="M42" s="102">
        <f t="shared" si="17"/>
        <v>0</v>
      </c>
      <c r="N42" s="102">
        <f t="shared" si="17"/>
        <v>7800</v>
      </c>
      <c r="O42" s="102">
        <f t="shared" si="17"/>
        <v>0</v>
      </c>
      <c r="P42" s="102">
        <f t="shared" si="17"/>
        <v>0</v>
      </c>
      <c r="Q42" s="102"/>
      <c r="R42" s="99"/>
    </row>
    <row r="43" s="78" customFormat="1" ht="13.5" spans="1:18">
      <c r="A43" s="112" t="s">
        <v>94</v>
      </c>
      <c r="B43" s="107">
        <v>1</v>
      </c>
      <c r="C43" s="100" t="s">
        <v>34</v>
      </c>
      <c r="D43" s="99"/>
      <c r="E43" s="99" t="s">
        <v>80</v>
      </c>
      <c r="F43" s="99">
        <v>14</v>
      </c>
      <c r="G43" s="100" t="s">
        <v>95</v>
      </c>
      <c r="H43" s="111">
        <v>2021</v>
      </c>
      <c r="I43" s="101">
        <v>3536</v>
      </c>
      <c r="J43" s="101">
        <f t="shared" ref="J43:J47" si="18">I43*4</f>
        <v>14144</v>
      </c>
      <c r="K43" s="102">
        <f t="shared" ref="K43:K47" si="19">L43+M43+N43+O43+P43</f>
        <v>1400</v>
      </c>
      <c r="L43" s="102"/>
      <c r="M43" s="102"/>
      <c r="N43" s="102">
        <v>1400</v>
      </c>
      <c r="O43" s="102"/>
      <c r="P43" s="102"/>
      <c r="Q43" s="102" t="s">
        <v>37</v>
      </c>
      <c r="R43" s="99"/>
    </row>
    <row r="44" s="78" customFormat="1" ht="13.5" spans="1:18">
      <c r="A44" s="112" t="s">
        <v>94</v>
      </c>
      <c r="B44" s="107">
        <v>1</v>
      </c>
      <c r="C44" s="100" t="s">
        <v>34</v>
      </c>
      <c r="D44" s="99"/>
      <c r="E44" s="99" t="s">
        <v>80</v>
      </c>
      <c r="F44" s="99">
        <v>16</v>
      </c>
      <c r="G44" s="100" t="s">
        <v>96</v>
      </c>
      <c r="H44" s="111">
        <v>2022</v>
      </c>
      <c r="I44" s="101">
        <v>3645</v>
      </c>
      <c r="J44" s="101">
        <f t="shared" si="18"/>
        <v>14580</v>
      </c>
      <c r="K44" s="102">
        <f t="shared" si="19"/>
        <v>1600</v>
      </c>
      <c r="L44" s="102"/>
      <c r="M44" s="102"/>
      <c r="N44" s="102">
        <v>1600</v>
      </c>
      <c r="O44" s="102"/>
      <c r="P44" s="102"/>
      <c r="Q44" s="102" t="s">
        <v>37</v>
      </c>
      <c r="R44" s="99"/>
    </row>
    <row r="45" s="78" customFormat="1" ht="13.5" spans="1:18">
      <c r="A45" s="112" t="s">
        <v>94</v>
      </c>
      <c r="B45" s="107">
        <v>1</v>
      </c>
      <c r="C45" s="100" t="s">
        <v>34</v>
      </c>
      <c r="D45" s="99"/>
      <c r="E45" s="99" t="s">
        <v>80</v>
      </c>
      <c r="F45" s="99">
        <v>16</v>
      </c>
      <c r="G45" s="100" t="s">
        <v>96</v>
      </c>
      <c r="H45" s="111">
        <v>2023</v>
      </c>
      <c r="I45" s="101">
        <v>3645</v>
      </c>
      <c r="J45" s="101">
        <f t="shared" si="18"/>
        <v>14580</v>
      </c>
      <c r="K45" s="102">
        <f t="shared" si="19"/>
        <v>1600</v>
      </c>
      <c r="L45" s="102"/>
      <c r="M45" s="102"/>
      <c r="N45" s="102">
        <v>1600</v>
      </c>
      <c r="O45" s="102"/>
      <c r="P45" s="102"/>
      <c r="Q45" s="102" t="s">
        <v>37</v>
      </c>
      <c r="R45" s="99"/>
    </row>
    <row r="46" s="78" customFormat="1" ht="13.5" spans="1:18">
      <c r="A46" s="112" t="s">
        <v>94</v>
      </c>
      <c r="B46" s="107">
        <v>1</v>
      </c>
      <c r="C46" s="100" t="s">
        <v>34</v>
      </c>
      <c r="D46" s="99"/>
      <c r="E46" s="99" t="s">
        <v>80</v>
      </c>
      <c r="F46" s="99">
        <v>16</v>
      </c>
      <c r="G46" s="100" t="s">
        <v>96</v>
      </c>
      <c r="H46" s="111">
        <v>2024</v>
      </c>
      <c r="I46" s="101">
        <v>3645</v>
      </c>
      <c r="J46" s="101">
        <f t="shared" si="18"/>
        <v>14580</v>
      </c>
      <c r="K46" s="102">
        <f t="shared" si="19"/>
        <v>1600</v>
      </c>
      <c r="L46" s="102"/>
      <c r="M46" s="102"/>
      <c r="N46" s="102">
        <v>1600</v>
      </c>
      <c r="O46" s="102"/>
      <c r="P46" s="102"/>
      <c r="Q46" s="102" t="s">
        <v>37</v>
      </c>
      <c r="R46" s="99"/>
    </row>
    <row r="47" s="78" customFormat="1" ht="13.5" spans="1:18">
      <c r="A47" s="112" t="s">
        <v>94</v>
      </c>
      <c r="B47" s="107">
        <v>1</v>
      </c>
      <c r="C47" s="100" t="s">
        <v>34</v>
      </c>
      <c r="D47" s="99"/>
      <c r="E47" s="99" t="s">
        <v>80</v>
      </c>
      <c r="F47" s="99">
        <v>16</v>
      </c>
      <c r="G47" s="100" t="s">
        <v>96</v>
      </c>
      <c r="H47" s="111">
        <v>2025</v>
      </c>
      <c r="I47" s="101">
        <v>3645</v>
      </c>
      <c r="J47" s="101">
        <f t="shared" si="18"/>
        <v>14580</v>
      </c>
      <c r="K47" s="102">
        <f t="shared" si="19"/>
        <v>1600</v>
      </c>
      <c r="L47" s="102"/>
      <c r="M47" s="102"/>
      <c r="N47" s="102">
        <v>1600</v>
      </c>
      <c r="O47" s="102"/>
      <c r="P47" s="102"/>
      <c r="Q47" s="102" t="s">
        <v>37</v>
      </c>
      <c r="R47" s="99"/>
    </row>
    <row r="48" ht="13.5" spans="1:18">
      <c r="A48" s="98" t="s">
        <v>97</v>
      </c>
      <c r="B48" s="99">
        <f>B49+B73+B74</f>
        <v>42</v>
      </c>
      <c r="C48" s="99"/>
      <c r="D48" s="99"/>
      <c r="E48" s="99" t="s">
        <v>98</v>
      </c>
      <c r="F48" s="99"/>
      <c r="G48" s="99"/>
      <c r="H48" s="111"/>
      <c r="I48" s="99">
        <f t="shared" ref="I48:P48" si="20">I49+I73+I74</f>
        <v>3477</v>
      </c>
      <c r="J48" s="99">
        <f t="shared" si="20"/>
        <v>13653</v>
      </c>
      <c r="K48" s="102">
        <f t="shared" si="20"/>
        <v>3066</v>
      </c>
      <c r="L48" s="102">
        <f t="shared" si="20"/>
        <v>0</v>
      </c>
      <c r="M48" s="102">
        <f t="shared" si="20"/>
        <v>0</v>
      </c>
      <c r="N48" s="102">
        <f t="shared" si="20"/>
        <v>2466</v>
      </c>
      <c r="O48" s="102">
        <f t="shared" si="20"/>
        <v>0</v>
      </c>
      <c r="P48" s="102">
        <f t="shared" si="20"/>
        <v>600</v>
      </c>
      <c r="Q48" s="102"/>
      <c r="R48" s="99"/>
    </row>
    <row r="49" ht="13.5" spans="1:18">
      <c r="A49" s="98" t="s">
        <v>99</v>
      </c>
      <c r="B49" s="101">
        <f>SUM(B50:B72)</f>
        <v>42</v>
      </c>
      <c r="C49" s="99"/>
      <c r="D49" s="99"/>
      <c r="E49" s="99" t="s">
        <v>98</v>
      </c>
      <c r="F49" s="101">
        <f t="shared" ref="F49:P49" si="21">SUM(F50:F72)</f>
        <v>42</v>
      </c>
      <c r="G49" s="100" t="s">
        <v>100</v>
      </c>
      <c r="H49" s="99"/>
      <c r="I49" s="101">
        <f t="shared" si="21"/>
        <v>3477</v>
      </c>
      <c r="J49" s="101">
        <f t="shared" si="21"/>
        <v>13653</v>
      </c>
      <c r="K49" s="102">
        <f t="shared" si="21"/>
        <v>3066</v>
      </c>
      <c r="L49" s="102">
        <f t="shared" si="21"/>
        <v>0</v>
      </c>
      <c r="M49" s="102">
        <f t="shared" si="21"/>
        <v>0</v>
      </c>
      <c r="N49" s="102">
        <f t="shared" si="21"/>
        <v>2466</v>
      </c>
      <c r="O49" s="102">
        <f t="shared" si="21"/>
        <v>0</v>
      </c>
      <c r="P49" s="102">
        <f t="shared" si="21"/>
        <v>600</v>
      </c>
      <c r="Q49" s="102"/>
      <c r="R49" s="99"/>
    </row>
    <row r="50" s="78" customFormat="1" ht="13.5" spans="1:18">
      <c r="A50" s="104" t="s">
        <v>101</v>
      </c>
      <c r="B50" s="99">
        <v>20</v>
      </c>
      <c r="C50" s="99" t="s">
        <v>34</v>
      </c>
      <c r="D50" s="100"/>
      <c r="E50" s="113" t="s">
        <v>98</v>
      </c>
      <c r="F50" s="99">
        <v>20</v>
      </c>
      <c r="G50" s="114" t="s">
        <v>102</v>
      </c>
      <c r="H50" s="99">
        <v>2025</v>
      </c>
      <c r="I50" s="101">
        <v>20</v>
      </c>
      <c r="J50" s="101">
        <f t="shared" ref="J50:J52" si="22">I50*4</f>
        <v>80</v>
      </c>
      <c r="K50" s="102">
        <f t="shared" ref="K50:K52" si="23">L50+M50+N50+O50+P50</f>
        <v>200</v>
      </c>
      <c r="L50" s="102"/>
      <c r="M50" s="102"/>
      <c r="N50" s="102">
        <v>200</v>
      </c>
      <c r="O50" s="102"/>
      <c r="P50" s="102"/>
      <c r="Q50" s="102" t="s">
        <v>103</v>
      </c>
      <c r="R50" s="99"/>
    </row>
    <row r="51" s="78" customFormat="1" ht="13.5" spans="1:18">
      <c r="A51" s="104" t="s">
        <v>104</v>
      </c>
      <c r="B51" s="115">
        <v>1</v>
      </c>
      <c r="C51" s="99" t="s">
        <v>105</v>
      </c>
      <c r="D51" s="99" t="s">
        <v>106</v>
      </c>
      <c r="E51" s="113" t="s">
        <v>98</v>
      </c>
      <c r="F51" s="115">
        <v>1</v>
      </c>
      <c r="G51" s="116" t="s">
        <v>107</v>
      </c>
      <c r="H51" s="115">
        <v>2021</v>
      </c>
      <c r="I51" s="101">
        <v>86</v>
      </c>
      <c r="J51" s="101">
        <f t="shared" si="22"/>
        <v>344</v>
      </c>
      <c r="K51" s="102">
        <f t="shared" si="23"/>
        <v>500</v>
      </c>
      <c r="L51" s="102"/>
      <c r="M51" s="102"/>
      <c r="N51" s="102">
        <v>300</v>
      </c>
      <c r="O51" s="102"/>
      <c r="P51" s="102">
        <v>200</v>
      </c>
      <c r="Q51" s="102" t="s">
        <v>103</v>
      </c>
      <c r="R51" s="99"/>
    </row>
    <row r="52" s="78" customFormat="1" ht="13.5" spans="1:18">
      <c r="A52" s="104" t="s">
        <v>108</v>
      </c>
      <c r="B52" s="115">
        <v>1</v>
      </c>
      <c r="C52" s="99" t="s">
        <v>109</v>
      </c>
      <c r="D52" s="99" t="s">
        <v>110</v>
      </c>
      <c r="E52" s="113" t="s">
        <v>98</v>
      </c>
      <c r="F52" s="115">
        <v>1</v>
      </c>
      <c r="G52" s="116" t="s">
        <v>107</v>
      </c>
      <c r="H52" s="115">
        <v>2021</v>
      </c>
      <c r="I52" s="101">
        <v>256</v>
      </c>
      <c r="J52" s="101">
        <f t="shared" si="22"/>
        <v>1024</v>
      </c>
      <c r="K52" s="102">
        <f t="shared" si="23"/>
        <v>500</v>
      </c>
      <c r="L52" s="102"/>
      <c r="M52" s="102"/>
      <c r="N52" s="102">
        <v>300</v>
      </c>
      <c r="O52" s="102"/>
      <c r="P52" s="102">
        <v>200</v>
      </c>
      <c r="Q52" s="102" t="s">
        <v>103</v>
      </c>
      <c r="R52" s="99"/>
    </row>
    <row r="53" s="78" customFormat="1" ht="42" spans="1:18">
      <c r="A53" s="104" t="s">
        <v>111</v>
      </c>
      <c r="B53" s="105">
        <v>1</v>
      </c>
      <c r="C53" s="99" t="s">
        <v>105</v>
      </c>
      <c r="D53" s="99" t="s">
        <v>112</v>
      </c>
      <c r="E53" s="107" t="s">
        <v>98</v>
      </c>
      <c r="F53" s="105">
        <v>1</v>
      </c>
      <c r="G53" s="116" t="s">
        <v>113</v>
      </c>
      <c r="H53" s="105">
        <v>2021</v>
      </c>
      <c r="I53" s="101">
        <v>135</v>
      </c>
      <c r="J53" s="101">
        <v>570</v>
      </c>
      <c r="K53" s="102">
        <v>25</v>
      </c>
      <c r="L53" s="102"/>
      <c r="M53" s="102"/>
      <c r="N53" s="102">
        <v>25</v>
      </c>
      <c r="O53" s="102"/>
      <c r="P53" s="102"/>
      <c r="Q53" s="102" t="s">
        <v>37</v>
      </c>
      <c r="R53" s="99"/>
    </row>
    <row r="54" s="78" customFormat="1" ht="13.5" spans="1:18">
      <c r="A54" s="104" t="s">
        <v>114</v>
      </c>
      <c r="B54" s="105">
        <v>1</v>
      </c>
      <c r="C54" s="105" t="s">
        <v>105</v>
      </c>
      <c r="D54" s="105" t="s">
        <v>115</v>
      </c>
      <c r="E54" s="105" t="s">
        <v>98</v>
      </c>
      <c r="F54" s="105">
        <v>1</v>
      </c>
      <c r="G54" s="116" t="s">
        <v>116</v>
      </c>
      <c r="H54" s="105">
        <v>2021</v>
      </c>
      <c r="I54" s="101">
        <v>135</v>
      </c>
      <c r="J54" s="101">
        <v>570</v>
      </c>
      <c r="K54" s="102">
        <v>13</v>
      </c>
      <c r="L54" s="102"/>
      <c r="M54" s="102"/>
      <c r="N54" s="102">
        <v>13</v>
      </c>
      <c r="O54" s="102"/>
      <c r="P54" s="102"/>
      <c r="Q54" s="102" t="s">
        <v>117</v>
      </c>
      <c r="R54" s="99"/>
    </row>
    <row r="55" s="78" customFormat="1" ht="13.5" spans="1:18">
      <c r="A55" s="104" t="s">
        <v>118</v>
      </c>
      <c r="B55" s="105">
        <v>1</v>
      </c>
      <c r="C55" s="105" t="s">
        <v>105</v>
      </c>
      <c r="D55" s="105" t="s">
        <v>115</v>
      </c>
      <c r="E55" s="105" t="s">
        <v>98</v>
      </c>
      <c r="F55" s="105">
        <v>1</v>
      </c>
      <c r="G55" s="116" t="s">
        <v>119</v>
      </c>
      <c r="H55" s="105">
        <v>2021</v>
      </c>
      <c r="I55" s="101">
        <v>135</v>
      </c>
      <c r="J55" s="101">
        <v>570</v>
      </c>
      <c r="K55" s="102">
        <v>150</v>
      </c>
      <c r="L55" s="102"/>
      <c r="M55" s="102"/>
      <c r="N55" s="102">
        <v>150</v>
      </c>
      <c r="O55" s="102"/>
      <c r="P55" s="102"/>
      <c r="Q55" s="102" t="s">
        <v>103</v>
      </c>
      <c r="R55" s="99"/>
    </row>
    <row r="56" s="78" customFormat="1" ht="13.5" spans="1:18">
      <c r="A56" s="104" t="s">
        <v>120</v>
      </c>
      <c r="B56" s="105">
        <v>1</v>
      </c>
      <c r="C56" s="105" t="s">
        <v>105</v>
      </c>
      <c r="D56" s="105" t="s">
        <v>115</v>
      </c>
      <c r="E56" s="105" t="s">
        <v>98</v>
      </c>
      <c r="F56" s="105">
        <v>1</v>
      </c>
      <c r="G56" s="116" t="s">
        <v>121</v>
      </c>
      <c r="H56" s="105">
        <v>2021</v>
      </c>
      <c r="I56" s="101">
        <v>135</v>
      </c>
      <c r="J56" s="101">
        <v>570</v>
      </c>
      <c r="K56" s="102">
        <v>30</v>
      </c>
      <c r="L56" s="102"/>
      <c r="M56" s="102"/>
      <c r="N56" s="102">
        <v>30</v>
      </c>
      <c r="O56" s="102"/>
      <c r="P56" s="102"/>
      <c r="Q56" s="102" t="s">
        <v>122</v>
      </c>
      <c r="R56" s="99"/>
    </row>
    <row r="57" s="78" customFormat="1" ht="13.5" spans="1:18">
      <c r="A57" s="104" t="s">
        <v>123</v>
      </c>
      <c r="B57" s="105">
        <v>1</v>
      </c>
      <c r="C57" s="105" t="s">
        <v>105</v>
      </c>
      <c r="D57" s="105" t="s">
        <v>115</v>
      </c>
      <c r="E57" s="105" t="s">
        <v>98</v>
      </c>
      <c r="F57" s="105">
        <v>1</v>
      </c>
      <c r="G57" s="116" t="s">
        <v>124</v>
      </c>
      <c r="H57" s="105">
        <v>2021</v>
      </c>
      <c r="I57" s="101">
        <v>135</v>
      </c>
      <c r="J57" s="101">
        <v>570</v>
      </c>
      <c r="K57" s="102">
        <v>15</v>
      </c>
      <c r="L57" s="102"/>
      <c r="M57" s="102"/>
      <c r="N57" s="102">
        <v>15</v>
      </c>
      <c r="O57" s="102"/>
      <c r="P57" s="102"/>
      <c r="Q57" s="102" t="s">
        <v>125</v>
      </c>
      <c r="R57" s="99"/>
    </row>
    <row r="58" s="78" customFormat="1" ht="13.5" spans="1:18">
      <c r="A58" s="104" t="s">
        <v>126</v>
      </c>
      <c r="B58" s="105">
        <v>1</v>
      </c>
      <c r="C58" s="105" t="s">
        <v>105</v>
      </c>
      <c r="D58" s="105" t="s">
        <v>115</v>
      </c>
      <c r="E58" s="105" t="s">
        <v>98</v>
      </c>
      <c r="F58" s="105">
        <v>1</v>
      </c>
      <c r="G58" s="116" t="s">
        <v>127</v>
      </c>
      <c r="H58" s="105">
        <v>2021</v>
      </c>
      <c r="I58" s="101">
        <v>135</v>
      </c>
      <c r="J58" s="101">
        <v>570</v>
      </c>
      <c r="K58" s="102">
        <v>16</v>
      </c>
      <c r="L58" s="102"/>
      <c r="M58" s="102"/>
      <c r="N58" s="102">
        <v>16</v>
      </c>
      <c r="O58" s="102"/>
      <c r="P58" s="102"/>
      <c r="Q58" s="102" t="s">
        <v>117</v>
      </c>
      <c r="R58" s="99"/>
    </row>
    <row r="59" s="78" customFormat="1" ht="21" spans="1:18">
      <c r="A59" s="104" t="s">
        <v>128</v>
      </c>
      <c r="B59" s="105">
        <v>1</v>
      </c>
      <c r="C59" s="105" t="s">
        <v>105</v>
      </c>
      <c r="D59" s="105" t="s">
        <v>115</v>
      </c>
      <c r="E59" s="105" t="s">
        <v>98</v>
      </c>
      <c r="F59" s="105">
        <v>1</v>
      </c>
      <c r="G59" s="116" t="s">
        <v>129</v>
      </c>
      <c r="H59" s="105">
        <v>2021</v>
      </c>
      <c r="I59" s="101">
        <v>135</v>
      </c>
      <c r="J59" s="101">
        <v>570</v>
      </c>
      <c r="K59" s="102">
        <v>50</v>
      </c>
      <c r="L59" s="102"/>
      <c r="M59" s="102"/>
      <c r="N59" s="102">
        <v>50</v>
      </c>
      <c r="O59" s="102"/>
      <c r="P59" s="102"/>
      <c r="Q59" s="102" t="s">
        <v>103</v>
      </c>
      <c r="R59" s="99"/>
    </row>
    <row r="60" s="78" customFormat="1" ht="42" spans="1:18">
      <c r="A60" s="104" t="s">
        <v>130</v>
      </c>
      <c r="B60" s="105">
        <v>1</v>
      </c>
      <c r="C60" s="105" t="s">
        <v>105</v>
      </c>
      <c r="D60" s="105" t="s">
        <v>115</v>
      </c>
      <c r="E60" s="105" t="s">
        <v>98</v>
      </c>
      <c r="F60" s="105">
        <v>1</v>
      </c>
      <c r="G60" s="116" t="s">
        <v>131</v>
      </c>
      <c r="H60" s="105">
        <v>2021</v>
      </c>
      <c r="I60" s="101">
        <v>135</v>
      </c>
      <c r="J60" s="101">
        <v>570</v>
      </c>
      <c r="K60" s="102">
        <v>75</v>
      </c>
      <c r="L60" s="102"/>
      <c r="M60" s="102"/>
      <c r="N60" s="102">
        <v>75</v>
      </c>
      <c r="O60" s="102"/>
      <c r="P60" s="102"/>
      <c r="Q60" s="102" t="s">
        <v>103</v>
      </c>
      <c r="R60" s="99"/>
    </row>
    <row r="61" s="78" customFormat="1" ht="13.5" spans="1:18">
      <c r="A61" s="104" t="s">
        <v>132</v>
      </c>
      <c r="B61" s="105">
        <v>1</v>
      </c>
      <c r="C61" s="105" t="s">
        <v>105</v>
      </c>
      <c r="D61" s="105" t="s">
        <v>115</v>
      </c>
      <c r="E61" s="105" t="s">
        <v>98</v>
      </c>
      <c r="F61" s="105">
        <v>1</v>
      </c>
      <c r="G61" s="116" t="s">
        <v>133</v>
      </c>
      <c r="H61" s="105">
        <v>2021</v>
      </c>
      <c r="I61" s="101">
        <v>135</v>
      </c>
      <c r="J61" s="101">
        <v>570</v>
      </c>
      <c r="K61" s="102">
        <v>15</v>
      </c>
      <c r="L61" s="102"/>
      <c r="M61" s="102"/>
      <c r="N61" s="102">
        <v>15</v>
      </c>
      <c r="O61" s="102"/>
      <c r="P61" s="102"/>
      <c r="Q61" s="102" t="s">
        <v>134</v>
      </c>
      <c r="R61" s="99"/>
    </row>
    <row r="62" s="78" customFormat="1" ht="21" spans="1:18">
      <c r="A62" s="104" t="s">
        <v>135</v>
      </c>
      <c r="B62" s="105">
        <v>1</v>
      </c>
      <c r="C62" s="105" t="s">
        <v>105</v>
      </c>
      <c r="D62" s="105" t="s">
        <v>115</v>
      </c>
      <c r="E62" s="105" t="s">
        <v>98</v>
      </c>
      <c r="F62" s="105">
        <v>1</v>
      </c>
      <c r="G62" s="104" t="s">
        <v>136</v>
      </c>
      <c r="H62" s="105">
        <v>2021</v>
      </c>
      <c r="I62" s="101">
        <v>135</v>
      </c>
      <c r="J62" s="101">
        <v>570</v>
      </c>
      <c r="K62" s="102">
        <v>16</v>
      </c>
      <c r="L62" s="102"/>
      <c r="M62" s="102"/>
      <c r="N62" s="102">
        <v>16</v>
      </c>
      <c r="O62" s="102"/>
      <c r="P62" s="102"/>
      <c r="Q62" s="102" t="s">
        <v>137</v>
      </c>
      <c r="R62" s="99"/>
    </row>
    <row r="63" s="78" customFormat="1" ht="21" spans="1:18">
      <c r="A63" s="104" t="s">
        <v>138</v>
      </c>
      <c r="B63" s="105">
        <v>1</v>
      </c>
      <c r="C63" s="105" t="s">
        <v>105</v>
      </c>
      <c r="D63" s="105" t="s">
        <v>115</v>
      </c>
      <c r="E63" s="105" t="s">
        <v>98</v>
      </c>
      <c r="F63" s="105">
        <v>1</v>
      </c>
      <c r="G63" s="116" t="s">
        <v>139</v>
      </c>
      <c r="H63" s="105">
        <v>2022</v>
      </c>
      <c r="I63" s="101">
        <v>135</v>
      </c>
      <c r="J63" s="101">
        <v>570</v>
      </c>
      <c r="K63" s="102">
        <v>300</v>
      </c>
      <c r="L63" s="102"/>
      <c r="M63" s="102"/>
      <c r="N63" s="102">
        <v>300</v>
      </c>
      <c r="O63" s="102"/>
      <c r="P63" s="102"/>
      <c r="Q63" s="102" t="s">
        <v>103</v>
      </c>
      <c r="R63" s="99"/>
    </row>
    <row r="64" s="78" customFormat="1" ht="21" spans="1:18">
      <c r="A64" s="104" t="s">
        <v>140</v>
      </c>
      <c r="B64" s="105">
        <v>1</v>
      </c>
      <c r="C64" s="105" t="s">
        <v>105</v>
      </c>
      <c r="D64" s="105" t="s">
        <v>115</v>
      </c>
      <c r="E64" s="105" t="s">
        <v>98</v>
      </c>
      <c r="F64" s="105">
        <v>1</v>
      </c>
      <c r="G64" s="116" t="s">
        <v>141</v>
      </c>
      <c r="H64" s="105">
        <v>2022</v>
      </c>
      <c r="I64" s="101">
        <v>135</v>
      </c>
      <c r="J64" s="101">
        <v>570</v>
      </c>
      <c r="K64" s="102">
        <v>150</v>
      </c>
      <c r="L64" s="102"/>
      <c r="M64" s="102"/>
      <c r="N64" s="102">
        <v>150</v>
      </c>
      <c r="O64" s="102"/>
      <c r="P64" s="102"/>
      <c r="Q64" s="102" t="s">
        <v>103</v>
      </c>
      <c r="R64" s="99"/>
    </row>
    <row r="65" s="78" customFormat="1" ht="13.5" spans="1:18">
      <c r="A65" s="104" t="s">
        <v>142</v>
      </c>
      <c r="B65" s="105">
        <v>1</v>
      </c>
      <c r="C65" s="105" t="s">
        <v>105</v>
      </c>
      <c r="D65" s="105" t="s">
        <v>115</v>
      </c>
      <c r="E65" s="105" t="s">
        <v>98</v>
      </c>
      <c r="F65" s="105">
        <v>1</v>
      </c>
      <c r="G65" s="116" t="s">
        <v>143</v>
      </c>
      <c r="H65" s="105">
        <v>2022</v>
      </c>
      <c r="I65" s="101">
        <v>135</v>
      </c>
      <c r="J65" s="101">
        <v>570</v>
      </c>
      <c r="K65" s="102">
        <v>150</v>
      </c>
      <c r="L65" s="102"/>
      <c r="M65" s="102"/>
      <c r="N65" s="102">
        <v>150</v>
      </c>
      <c r="O65" s="102"/>
      <c r="P65" s="102"/>
      <c r="Q65" s="102" t="s">
        <v>117</v>
      </c>
      <c r="R65" s="99"/>
    </row>
    <row r="66" s="78" customFormat="1" ht="21" spans="1:18">
      <c r="A66" s="104" t="s">
        <v>144</v>
      </c>
      <c r="B66" s="105">
        <v>1</v>
      </c>
      <c r="C66" s="105" t="s">
        <v>105</v>
      </c>
      <c r="D66" s="105" t="s">
        <v>115</v>
      </c>
      <c r="E66" s="105" t="s">
        <v>98</v>
      </c>
      <c r="F66" s="105">
        <v>1</v>
      </c>
      <c r="G66" s="116" t="s">
        <v>145</v>
      </c>
      <c r="H66" s="105">
        <v>2022</v>
      </c>
      <c r="I66" s="101">
        <v>135</v>
      </c>
      <c r="J66" s="101">
        <v>570</v>
      </c>
      <c r="K66" s="102">
        <v>100</v>
      </c>
      <c r="L66" s="102"/>
      <c r="M66" s="102"/>
      <c r="N66" s="102">
        <v>100</v>
      </c>
      <c r="O66" s="102"/>
      <c r="P66" s="102"/>
      <c r="Q66" s="102" t="s">
        <v>146</v>
      </c>
      <c r="R66" s="99"/>
    </row>
    <row r="67" s="78" customFormat="1" ht="13.5" spans="1:18">
      <c r="A67" s="104" t="s">
        <v>147</v>
      </c>
      <c r="B67" s="105">
        <v>1</v>
      </c>
      <c r="C67" s="105" t="s">
        <v>105</v>
      </c>
      <c r="D67" s="105" t="s">
        <v>148</v>
      </c>
      <c r="E67" s="105" t="s">
        <v>98</v>
      </c>
      <c r="F67" s="105">
        <v>1</v>
      </c>
      <c r="G67" s="116" t="s">
        <v>121</v>
      </c>
      <c r="H67" s="105">
        <v>2021</v>
      </c>
      <c r="I67" s="101">
        <v>224</v>
      </c>
      <c r="J67" s="101">
        <v>761</v>
      </c>
      <c r="K67" s="102">
        <v>30</v>
      </c>
      <c r="L67" s="102"/>
      <c r="M67" s="102"/>
      <c r="N67" s="102">
        <v>30</v>
      </c>
      <c r="O67" s="102"/>
      <c r="P67" s="102"/>
      <c r="Q67" s="102" t="s">
        <v>122</v>
      </c>
      <c r="R67" s="99"/>
    </row>
    <row r="68" s="78" customFormat="1" ht="13.5" spans="1:18">
      <c r="A68" s="104" t="s">
        <v>149</v>
      </c>
      <c r="B68" s="105">
        <v>1</v>
      </c>
      <c r="C68" s="105" t="s">
        <v>105</v>
      </c>
      <c r="D68" s="105" t="s">
        <v>148</v>
      </c>
      <c r="E68" s="105" t="s">
        <v>98</v>
      </c>
      <c r="F68" s="105">
        <v>1</v>
      </c>
      <c r="G68" s="116" t="s">
        <v>124</v>
      </c>
      <c r="H68" s="105">
        <v>2021</v>
      </c>
      <c r="I68" s="101">
        <v>224</v>
      </c>
      <c r="J68" s="101">
        <v>761</v>
      </c>
      <c r="K68" s="102">
        <v>15</v>
      </c>
      <c r="L68" s="102"/>
      <c r="M68" s="102"/>
      <c r="N68" s="102">
        <v>15</v>
      </c>
      <c r="O68" s="102"/>
      <c r="P68" s="102"/>
      <c r="Q68" s="102" t="s">
        <v>125</v>
      </c>
      <c r="R68" s="99"/>
    </row>
    <row r="69" s="78" customFormat="1" ht="13.5" spans="1:18">
      <c r="A69" s="104" t="s">
        <v>150</v>
      </c>
      <c r="B69" s="105">
        <v>1</v>
      </c>
      <c r="C69" s="105" t="s">
        <v>105</v>
      </c>
      <c r="D69" s="105" t="s">
        <v>148</v>
      </c>
      <c r="E69" s="105" t="s">
        <v>98</v>
      </c>
      <c r="F69" s="105">
        <v>1</v>
      </c>
      <c r="G69" s="116" t="s">
        <v>127</v>
      </c>
      <c r="H69" s="105">
        <v>2021</v>
      </c>
      <c r="I69" s="101">
        <v>224</v>
      </c>
      <c r="J69" s="101">
        <v>761</v>
      </c>
      <c r="K69" s="102">
        <v>16</v>
      </c>
      <c r="L69" s="102"/>
      <c r="M69" s="102"/>
      <c r="N69" s="102">
        <v>16</v>
      </c>
      <c r="O69" s="102"/>
      <c r="P69" s="102"/>
      <c r="Q69" s="102" t="s">
        <v>117</v>
      </c>
      <c r="R69" s="99"/>
    </row>
    <row r="70" s="78" customFormat="1" ht="21" spans="1:18">
      <c r="A70" s="104" t="s">
        <v>151</v>
      </c>
      <c r="B70" s="105">
        <v>1</v>
      </c>
      <c r="C70" s="105" t="s">
        <v>105</v>
      </c>
      <c r="D70" s="105" t="s">
        <v>148</v>
      </c>
      <c r="E70" s="105" t="s">
        <v>98</v>
      </c>
      <c r="F70" s="105">
        <v>1</v>
      </c>
      <c r="G70" s="116" t="s">
        <v>129</v>
      </c>
      <c r="H70" s="105">
        <v>2021</v>
      </c>
      <c r="I70" s="101">
        <v>224</v>
      </c>
      <c r="J70" s="101">
        <v>761</v>
      </c>
      <c r="K70" s="102">
        <v>50</v>
      </c>
      <c r="L70" s="102"/>
      <c r="M70" s="102"/>
      <c r="N70" s="102">
        <v>50</v>
      </c>
      <c r="O70" s="102"/>
      <c r="P70" s="102"/>
      <c r="Q70" s="102" t="s">
        <v>103</v>
      </c>
      <c r="R70" s="99"/>
    </row>
    <row r="71" s="78" customFormat="1" ht="13.5" spans="1:18">
      <c r="A71" s="104" t="s">
        <v>152</v>
      </c>
      <c r="B71" s="105">
        <v>1</v>
      </c>
      <c r="C71" s="105" t="s">
        <v>105</v>
      </c>
      <c r="D71" s="105" t="s">
        <v>148</v>
      </c>
      <c r="E71" s="105" t="s">
        <v>98</v>
      </c>
      <c r="F71" s="105">
        <v>1</v>
      </c>
      <c r="G71" s="116" t="s">
        <v>153</v>
      </c>
      <c r="H71" s="105">
        <v>2022</v>
      </c>
      <c r="I71" s="101">
        <v>224</v>
      </c>
      <c r="J71" s="101">
        <v>761</v>
      </c>
      <c r="K71" s="102">
        <v>150</v>
      </c>
      <c r="L71" s="102"/>
      <c r="M71" s="102"/>
      <c r="N71" s="102">
        <v>150</v>
      </c>
      <c r="O71" s="102"/>
      <c r="P71" s="102"/>
      <c r="Q71" s="102" t="s">
        <v>117</v>
      </c>
      <c r="R71" s="99"/>
    </row>
    <row r="72" s="78" customFormat="1" ht="21" spans="1:18">
      <c r="A72" s="104" t="s">
        <v>154</v>
      </c>
      <c r="B72" s="105">
        <v>1</v>
      </c>
      <c r="C72" s="99" t="s">
        <v>155</v>
      </c>
      <c r="D72" s="99" t="s">
        <v>156</v>
      </c>
      <c r="E72" s="107" t="s">
        <v>98</v>
      </c>
      <c r="F72" s="105">
        <v>1</v>
      </c>
      <c r="G72" s="128" t="s">
        <v>157</v>
      </c>
      <c r="H72" s="105">
        <v>2021</v>
      </c>
      <c r="I72" s="101">
        <v>105</v>
      </c>
      <c r="J72" s="101">
        <f t="shared" ref="J72:J85" si="24">I72*4</f>
        <v>420</v>
      </c>
      <c r="K72" s="102">
        <f t="shared" ref="K72:K85" si="25">L72+M72+N72+O72+P72</f>
        <v>500</v>
      </c>
      <c r="L72" s="102"/>
      <c r="M72" s="102"/>
      <c r="N72" s="102">
        <v>300</v>
      </c>
      <c r="O72" s="102"/>
      <c r="P72" s="102">
        <v>200</v>
      </c>
      <c r="Q72" s="102" t="s">
        <v>103</v>
      </c>
      <c r="R72" s="99"/>
    </row>
    <row r="73" ht="13.5" spans="1:18">
      <c r="A73" s="98" t="s">
        <v>158</v>
      </c>
      <c r="B73" s="101"/>
      <c r="C73" s="99"/>
      <c r="D73" s="99"/>
      <c r="E73" s="99" t="s">
        <v>80</v>
      </c>
      <c r="F73" s="101"/>
      <c r="G73" s="104"/>
      <c r="H73" s="99"/>
      <c r="I73" s="101"/>
      <c r="J73" s="101"/>
      <c r="K73" s="102"/>
      <c r="L73" s="102"/>
      <c r="M73" s="102"/>
      <c r="N73" s="102"/>
      <c r="O73" s="102"/>
      <c r="P73" s="102"/>
      <c r="Q73" s="132"/>
      <c r="R73" s="99"/>
    </row>
    <row r="74" ht="13.5" spans="1:18">
      <c r="A74" s="98" t="s">
        <v>159</v>
      </c>
      <c r="B74" s="101"/>
      <c r="C74" s="99"/>
      <c r="D74" s="99"/>
      <c r="E74" s="99" t="s">
        <v>98</v>
      </c>
      <c r="F74" s="101"/>
      <c r="G74" s="100"/>
      <c r="H74" s="99"/>
      <c r="I74" s="102"/>
      <c r="J74" s="102"/>
      <c r="K74" s="102"/>
      <c r="L74" s="102"/>
      <c r="M74" s="102"/>
      <c r="N74" s="102"/>
      <c r="O74" s="102"/>
      <c r="P74" s="102"/>
      <c r="Q74" s="102"/>
      <c r="R74" s="99"/>
    </row>
    <row r="75" s="79" customFormat="1" spans="1:18">
      <c r="A75" s="98" t="s">
        <v>160</v>
      </c>
      <c r="B75" s="101">
        <f>SUM(B76:B85)</f>
        <v>10</v>
      </c>
      <c r="C75" s="99"/>
      <c r="D75" s="99"/>
      <c r="E75" s="99" t="s">
        <v>161</v>
      </c>
      <c r="F75" s="101">
        <f t="shared" ref="F75:P75" si="26">SUM(F76:F85)</f>
        <v>80823</v>
      </c>
      <c r="G75" s="100" t="s">
        <v>162</v>
      </c>
      <c r="H75" s="99"/>
      <c r="I75" s="101">
        <f t="shared" si="26"/>
        <v>12911</v>
      </c>
      <c r="J75" s="101">
        <f t="shared" si="26"/>
        <v>51644</v>
      </c>
      <c r="K75" s="102">
        <f t="shared" si="26"/>
        <v>12459.09</v>
      </c>
      <c r="L75" s="102">
        <f t="shared" si="26"/>
        <v>2889.09</v>
      </c>
      <c r="M75" s="102">
        <f t="shared" si="26"/>
        <v>0</v>
      </c>
      <c r="N75" s="102">
        <f t="shared" si="26"/>
        <v>9570</v>
      </c>
      <c r="O75" s="102">
        <f t="shared" si="26"/>
        <v>0</v>
      </c>
      <c r="P75" s="102">
        <f t="shared" si="26"/>
        <v>0</v>
      </c>
      <c r="Q75" s="102"/>
      <c r="R75" s="99"/>
    </row>
    <row r="76" s="79" customFormat="1" spans="1:18">
      <c r="A76" s="104" t="s">
        <v>163</v>
      </c>
      <c r="B76" s="99">
        <v>1</v>
      </c>
      <c r="C76" s="99" t="s">
        <v>34</v>
      </c>
      <c r="D76" s="99"/>
      <c r="E76" s="99" t="s">
        <v>161</v>
      </c>
      <c r="F76" s="99">
        <v>12803</v>
      </c>
      <c r="G76" s="100" t="s">
        <v>164</v>
      </c>
      <c r="H76" s="99">
        <v>2021</v>
      </c>
      <c r="I76" s="101">
        <v>2390</v>
      </c>
      <c r="J76" s="101">
        <f t="shared" si="24"/>
        <v>9560</v>
      </c>
      <c r="K76" s="102">
        <f t="shared" si="25"/>
        <v>608.14</v>
      </c>
      <c r="L76" s="102">
        <v>608.14</v>
      </c>
      <c r="M76" s="102"/>
      <c r="N76" s="102"/>
      <c r="O76" s="102"/>
      <c r="P76" s="102"/>
      <c r="Q76" s="133" t="s">
        <v>165</v>
      </c>
      <c r="R76" s="99"/>
    </row>
    <row r="77" s="79" customFormat="1" spans="1:18">
      <c r="A77" s="104" t="s">
        <v>163</v>
      </c>
      <c r="B77" s="99">
        <v>1</v>
      </c>
      <c r="C77" s="99" t="s">
        <v>34</v>
      </c>
      <c r="D77" s="99"/>
      <c r="E77" s="99" t="s">
        <v>161</v>
      </c>
      <c r="F77" s="99">
        <v>11020</v>
      </c>
      <c r="G77" s="100" t="s">
        <v>164</v>
      </c>
      <c r="H77" s="99">
        <v>2022</v>
      </c>
      <c r="I77" s="101">
        <v>2365</v>
      </c>
      <c r="J77" s="101">
        <f t="shared" si="24"/>
        <v>9460</v>
      </c>
      <c r="K77" s="102">
        <f t="shared" si="25"/>
        <v>523.45</v>
      </c>
      <c r="L77" s="102">
        <v>523.45</v>
      </c>
      <c r="M77" s="102"/>
      <c r="N77" s="102"/>
      <c r="O77" s="102"/>
      <c r="P77" s="102"/>
      <c r="Q77" s="133" t="s">
        <v>165</v>
      </c>
      <c r="R77" s="99"/>
    </row>
    <row r="78" s="79" customFormat="1" spans="1:18">
      <c r="A78" s="104" t="s">
        <v>163</v>
      </c>
      <c r="B78" s="99">
        <v>1</v>
      </c>
      <c r="C78" s="99" t="s">
        <v>34</v>
      </c>
      <c r="D78" s="99"/>
      <c r="E78" s="99" t="s">
        <v>161</v>
      </c>
      <c r="F78" s="99">
        <v>13000</v>
      </c>
      <c r="G78" s="100" t="s">
        <v>164</v>
      </c>
      <c r="H78" s="99">
        <v>2023</v>
      </c>
      <c r="I78" s="101">
        <v>2456</v>
      </c>
      <c r="J78" s="101">
        <f t="shared" si="24"/>
        <v>9824</v>
      </c>
      <c r="K78" s="102">
        <f t="shared" si="25"/>
        <v>617.5</v>
      </c>
      <c r="L78" s="102">
        <v>617.5</v>
      </c>
      <c r="M78" s="102"/>
      <c r="N78" s="102"/>
      <c r="O78" s="102"/>
      <c r="P78" s="102"/>
      <c r="Q78" s="133" t="s">
        <v>165</v>
      </c>
      <c r="R78" s="99"/>
    </row>
    <row r="79" s="79" customFormat="1" spans="1:18">
      <c r="A79" s="104" t="s">
        <v>163</v>
      </c>
      <c r="B79" s="99">
        <v>1</v>
      </c>
      <c r="C79" s="99" t="s">
        <v>34</v>
      </c>
      <c r="D79" s="99"/>
      <c r="E79" s="99" t="s">
        <v>161</v>
      </c>
      <c r="F79" s="99">
        <v>12000</v>
      </c>
      <c r="G79" s="100" t="s">
        <v>164</v>
      </c>
      <c r="H79" s="99">
        <v>2024</v>
      </c>
      <c r="I79" s="101">
        <v>2350</v>
      </c>
      <c r="J79" s="101">
        <f t="shared" si="24"/>
        <v>9400</v>
      </c>
      <c r="K79" s="102">
        <f t="shared" si="25"/>
        <v>570</v>
      </c>
      <c r="L79" s="102">
        <v>570</v>
      </c>
      <c r="M79" s="102"/>
      <c r="N79" s="102"/>
      <c r="O79" s="102"/>
      <c r="P79" s="102"/>
      <c r="Q79" s="133" t="s">
        <v>165</v>
      </c>
      <c r="R79" s="99"/>
    </row>
    <row r="80" s="79" customFormat="1" spans="1:18">
      <c r="A80" s="104" t="s">
        <v>163</v>
      </c>
      <c r="B80" s="99">
        <v>1</v>
      </c>
      <c r="C80" s="99" t="s">
        <v>34</v>
      </c>
      <c r="D80" s="99"/>
      <c r="E80" s="99" t="s">
        <v>161</v>
      </c>
      <c r="F80" s="99">
        <v>12000</v>
      </c>
      <c r="G80" s="100" t="s">
        <v>164</v>
      </c>
      <c r="H80" s="99">
        <v>2025</v>
      </c>
      <c r="I80" s="101">
        <v>2350</v>
      </c>
      <c r="J80" s="101">
        <f t="shared" si="24"/>
        <v>9400</v>
      </c>
      <c r="K80" s="102">
        <f t="shared" si="25"/>
        <v>570</v>
      </c>
      <c r="L80" s="102">
        <v>570</v>
      </c>
      <c r="M80" s="102"/>
      <c r="N80" s="102"/>
      <c r="O80" s="102"/>
      <c r="P80" s="102"/>
      <c r="Q80" s="133" t="s">
        <v>165</v>
      </c>
      <c r="R80" s="99"/>
    </row>
    <row r="81" s="79" customFormat="1" spans="1:18">
      <c r="A81" s="104" t="s">
        <v>166</v>
      </c>
      <c r="B81" s="99">
        <v>1</v>
      </c>
      <c r="C81" s="99" t="s">
        <v>34</v>
      </c>
      <c r="D81" s="99"/>
      <c r="E81" s="99" t="s">
        <v>161</v>
      </c>
      <c r="F81" s="99">
        <v>4000</v>
      </c>
      <c r="G81" s="100" t="s">
        <v>167</v>
      </c>
      <c r="H81" s="99">
        <v>2021</v>
      </c>
      <c r="I81" s="101">
        <v>200</v>
      </c>
      <c r="J81" s="101">
        <f t="shared" si="24"/>
        <v>800</v>
      </c>
      <c r="K81" s="102">
        <f t="shared" si="25"/>
        <v>1914</v>
      </c>
      <c r="L81" s="102"/>
      <c r="M81" s="102"/>
      <c r="N81" s="102">
        <v>1914</v>
      </c>
      <c r="O81" s="102"/>
      <c r="P81" s="102"/>
      <c r="Q81" s="102" t="s">
        <v>91</v>
      </c>
      <c r="R81" s="99"/>
    </row>
    <row r="82" s="79" customFormat="1" spans="1:18">
      <c r="A82" s="104" t="s">
        <v>166</v>
      </c>
      <c r="B82" s="99">
        <v>1</v>
      </c>
      <c r="C82" s="99" t="s">
        <v>34</v>
      </c>
      <c r="D82" s="99"/>
      <c r="E82" s="99" t="s">
        <v>161</v>
      </c>
      <c r="F82" s="99">
        <v>4000</v>
      </c>
      <c r="G82" s="100" t="s">
        <v>167</v>
      </c>
      <c r="H82" s="99">
        <v>2022</v>
      </c>
      <c r="I82" s="101">
        <v>200</v>
      </c>
      <c r="J82" s="101">
        <f t="shared" si="24"/>
        <v>800</v>
      </c>
      <c r="K82" s="102">
        <f t="shared" si="25"/>
        <v>1914</v>
      </c>
      <c r="L82" s="102"/>
      <c r="M82" s="102"/>
      <c r="N82" s="102">
        <v>1914</v>
      </c>
      <c r="O82" s="102"/>
      <c r="P82" s="102"/>
      <c r="Q82" s="102" t="s">
        <v>91</v>
      </c>
      <c r="R82" s="99"/>
    </row>
    <row r="83" s="79" customFormat="1" spans="1:18">
      <c r="A83" s="104" t="s">
        <v>166</v>
      </c>
      <c r="B83" s="99">
        <v>1</v>
      </c>
      <c r="C83" s="99" t="s">
        <v>34</v>
      </c>
      <c r="D83" s="99"/>
      <c r="E83" s="99" t="s">
        <v>161</v>
      </c>
      <c r="F83" s="99">
        <v>4000</v>
      </c>
      <c r="G83" s="100" t="s">
        <v>167</v>
      </c>
      <c r="H83" s="99">
        <v>2023</v>
      </c>
      <c r="I83" s="101">
        <v>200</v>
      </c>
      <c r="J83" s="101">
        <f t="shared" si="24"/>
        <v>800</v>
      </c>
      <c r="K83" s="102">
        <f t="shared" si="25"/>
        <v>1914</v>
      </c>
      <c r="L83" s="102"/>
      <c r="M83" s="102"/>
      <c r="N83" s="102">
        <v>1914</v>
      </c>
      <c r="O83" s="102"/>
      <c r="P83" s="102"/>
      <c r="Q83" s="102" t="s">
        <v>91</v>
      </c>
      <c r="R83" s="99"/>
    </row>
    <row r="84" s="79" customFormat="1" spans="1:18">
      <c r="A84" s="104" t="s">
        <v>166</v>
      </c>
      <c r="B84" s="99">
        <v>1</v>
      </c>
      <c r="C84" s="99" t="s">
        <v>34</v>
      </c>
      <c r="D84" s="99"/>
      <c r="E84" s="99" t="s">
        <v>161</v>
      </c>
      <c r="F84" s="99">
        <v>4000</v>
      </c>
      <c r="G84" s="100" t="s">
        <v>167</v>
      </c>
      <c r="H84" s="99">
        <v>2024</v>
      </c>
      <c r="I84" s="101">
        <v>200</v>
      </c>
      <c r="J84" s="101">
        <f t="shared" si="24"/>
        <v>800</v>
      </c>
      <c r="K84" s="102">
        <f t="shared" si="25"/>
        <v>1914</v>
      </c>
      <c r="L84" s="102"/>
      <c r="M84" s="102"/>
      <c r="N84" s="102">
        <v>1914</v>
      </c>
      <c r="O84" s="102"/>
      <c r="P84" s="102"/>
      <c r="Q84" s="102" t="s">
        <v>91</v>
      </c>
      <c r="R84" s="99"/>
    </row>
    <row r="85" s="79" customFormat="1" spans="1:18">
      <c r="A85" s="104" t="s">
        <v>166</v>
      </c>
      <c r="B85" s="99">
        <v>1</v>
      </c>
      <c r="C85" s="99" t="s">
        <v>34</v>
      </c>
      <c r="D85" s="99"/>
      <c r="E85" s="99" t="s">
        <v>161</v>
      </c>
      <c r="F85" s="99">
        <v>4000</v>
      </c>
      <c r="G85" s="100" t="s">
        <v>167</v>
      </c>
      <c r="H85" s="99">
        <v>2025</v>
      </c>
      <c r="I85" s="101">
        <v>200</v>
      </c>
      <c r="J85" s="101">
        <f t="shared" si="24"/>
        <v>800</v>
      </c>
      <c r="K85" s="102">
        <f t="shared" si="25"/>
        <v>1914</v>
      </c>
      <c r="L85" s="102"/>
      <c r="M85" s="102"/>
      <c r="N85" s="102">
        <v>1914</v>
      </c>
      <c r="O85" s="102"/>
      <c r="P85" s="102"/>
      <c r="Q85" s="102" t="s">
        <v>91</v>
      </c>
      <c r="R85" s="99"/>
    </row>
    <row r="86" s="77" customFormat="1" spans="1:18">
      <c r="A86" s="129" t="s">
        <v>168</v>
      </c>
      <c r="B86" s="96">
        <f>B87+B93+B109+B111+B132</f>
        <v>57</v>
      </c>
      <c r="C86" s="99"/>
      <c r="D86" s="96"/>
      <c r="E86" s="96" t="s">
        <v>169</v>
      </c>
      <c r="F86" s="96"/>
      <c r="G86" s="96" t="s">
        <v>26</v>
      </c>
      <c r="H86" s="96"/>
      <c r="I86" s="131">
        <f t="shared" ref="I86:P86" si="27">I87+I93+I109+I111+I132</f>
        <v>18625</v>
      </c>
      <c r="J86" s="131">
        <f t="shared" si="27"/>
        <v>73750</v>
      </c>
      <c r="K86" s="122">
        <f t="shared" si="27"/>
        <v>3750</v>
      </c>
      <c r="L86" s="122">
        <f t="shared" si="27"/>
        <v>1200</v>
      </c>
      <c r="M86" s="122">
        <f t="shared" si="27"/>
        <v>0</v>
      </c>
      <c r="N86" s="122">
        <f t="shared" si="27"/>
        <v>2550</v>
      </c>
      <c r="O86" s="122">
        <f t="shared" si="27"/>
        <v>0</v>
      </c>
      <c r="P86" s="122">
        <f t="shared" si="27"/>
        <v>0</v>
      </c>
      <c r="Q86" s="122"/>
      <c r="R86" s="96"/>
    </row>
    <row r="87" s="77" customFormat="1" spans="1:18">
      <c r="A87" s="98" t="s">
        <v>170</v>
      </c>
      <c r="B87" s="101">
        <f>SUM(B88:B92)</f>
        <v>5</v>
      </c>
      <c r="C87" s="99"/>
      <c r="D87" s="96"/>
      <c r="E87" s="99" t="s">
        <v>169</v>
      </c>
      <c r="F87" s="101">
        <f t="shared" ref="F87:P87" si="28">SUM(F88:F92)</f>
        <v>5000</v>
      </c>
      <c r="G87" s="100" t="s">
        <v>171</v>
      </c>
      <c r="H87" s="99"/>
      <c r="I87" s="101">
        <f t="shared" si="28"/>
        <v>1250</v>
      </c>
      <c r="J87" s="101">
        <f t="shared" si="28"/>
        <v>5000</v>
      </c>
      <c r="K87" s="101">
        <f t="shared" si="28"/>
        <v>675</v>
      </c>
      <c r="L87" s="101">
        <f t="shared" si="28"/>
        <v>675</v>
      </c>
      <c r="M87" s="101">
        <f t="shared" si="28"/>
        <v>0</v>
      </c>
      <c r="N87" s="101">
        <f t="shared" si="28"/>
        <v>0</v>
      </c>
      <c r="O87" s="101">
        <f t="shared" si="28"/>
        <v>0</v>
      </c>
      <c r="P87" s="101">
        <f t="shared" si="28"/>
        <v>0</v>
      </c>
      <c r="Q87" s="102"/>
      <c r="R87" s="99"/>
    </row>
    <row r="88" s="77" customFormat="1" spans="1:18">
      <c r="A88" s="104" t="s">
        <v>172</v>
      </c>
      <c r="B88" s="113">
        <v>1</v>
      </c>
      <c r="C88" s="99" t="s">
        <v>34</v>
      </c>
      <c r="D88" s="96"/>
      <c r="E88" s="99" t="s">
        <v>169</v>
      </c>
      <c r="F88" s="113">
        <v>1000</v>
      </c>
      <c r="G88" s="108" t="s">
        <v>173</v>
      </c>
      <c r="H88" s="113">
        <v>2021</v>
      </c>
      <c r="I88" s="101">
        <v>250</v>
      </c>
      <c r="J88" s="113">
        <v>1000</v>
      </c>
      <c r="K88" s="102">
        <f t="shared" ref="K88:K92" si="29">L88+M88+N88+O88+P88</f>
        <v>135</v>
      </c>
      <c r="L88" s="102">
        <v>135</v>
      </c>
      <c r="M88" s="102"/>
      <c r="N88" s="102"/>
      <c r="O88" s="102"/>
      <c r="P88" s="102"/>
      <c r="Q88" s="102" t="s">
        <v>91</v>
      </c>
      <c r="R88" s="99"/>
    </row>
    <row r="89" s="77" customFormat="1" spans="1:18">
      <c r="A89" s="104" t="s">
        <v>172</v>
      </c>
      <c r="B89" s="113">
        <v>1</v>
      </c>
      <c r="C89" s="99" t="s">
        <v>34</v>
      </c>
      <c r="D89" s="96"/>
      <c r="E89" s="99" t="s">
        <v>169</v>
      </c>
      <c r="F89" s="113">
        <v>1000</v>
      </c>
      <c r="G89" s="108" t="s">
        <v>173</v>
      </c>
      <c r="H89" s="113">
        <v>2022</v>
      </c>
      <c r="I89" s="101">
        <v>250</v>
      </c>
      <c r="J89" s="113">
        <v>1000</v>
      </c>
      <c r="K89" s="102">
        <f t="shared" si="29"/>
        <v>135</v>
      </c>
      <c r="L89" s="102">
        <v>135</v>
      </c>
      <c r="M89" s="102"/>
      <c r="N89" s="102"/>
      <c r="O89" s="102"/>
      <c r="P89" s="102"/>
      <c r="Q89" s="102" t="s">
        <v>91</v>
      </c>
      <c r="R89" s="99"/>
    </row>
    <row r="90" s="77" customFormat="1" spans="1:18">
      <c r="A90" s="104" t="s">
        <v>172</v>
      </c>
      <c r="B90" s="113">
        <v>1</v>
      </c>
      <c r="C90" s="99" t="s">
        <v>34</v>
      </c>
      <c r="D90" s="96"/>
      <c r="E90" s="99" t="s">
        <v>169</v>
      </c>
      <c r="F90" s="113">
        <v>1000</v>
      </c>
      <c r="G90" s="108" t="s">
        <v>173</v>
      </c>
      <c r="H90" s="113">
        <v>2023</v>
      </c>
      <c r="I90" s="101">
        <v>250</v>
      </c>
      <c r="J90" s="113">
        <v>1000</v>
      </c>
      <c r="K90" s="102">
        <f t="shared" si="29"/>
        <v>135</v>
      </c>
      <c r="L90" s="102">
        <v>135</v>
      </c>
      <c r="M90" s="102"/>
      <c r="N90" s="102"/>
      <c r="O90" s="102"/>
      <c r="P90" s="102"/>
      <c r="Q90" s="102" t="s">
        <v>91</v>
      </c>
      <c r="R90" s="99"/>
    </row>
    <row r="91" s="77" customFormat="1" spans="1:18">
      <c r="A91" s="104" t="s">
        <v>172</v>
      </c>
      <c r="B91" s="113">
        <v>1</v>
      </c>
      <c r="C91" s="99" t="s">
        <v>34</v>
      </c>
      <c r="D91" s="96"/>
      <c r="E91" s="99" t="s">
        <v>169</v>
      </c>
      <c r="F91" s="113">
        <v>1000</v>
      </c>
      <c r="G91" s="108" t="s">
        <v>173</v>
      </c>
      <c r="H91" s="113">
        <v>2024</v>
      </c>
      <c r="I91" s="101">
        <v>250</v>
      </c>
      <c r="J91" s="113">
        <v>1000</v>
      </c>
      <c r="K91" s="102">
        <f t="shared" si="29"/>
        <v>135</v>
      </c>
      <c r="L91" s="102">
        <v>135</v>
      </c>
      <c r="M91" s="102"/>
      <c r="N91" s="102"/>
      <c r="O91" s="102"/>
      <c r="P91" s="102"/>
      <c r="Q91" s="102" t="s">
        <v>91</v>
      </c>
      <c r="R91" s="99"/>
    </row>
    <row r="92" s="77" customFormat="1" spans="1:18">
      <c r="A92" s="104" t="s">
        <v>172</v>
      </c>
      <c r="B92" s="113">
        <v>1</v>
      </c>
      <c r="C92" s="99" t="s">
        <v>34</v>
      </c>
      <c r="D92" s="96"/>
      <c r="E92" s="99" t="s">
        <v>169</v>
      </c>
      <c r="F92" s="113">
        <v>1000</v>
      </c>
      <c r="G92" s="108" t="s">
        <v>173</v>
      </c>
      <c r="H92" s="113">
        <v>2025</v>
      </c>
      <c r="I92" s="101">
        <v>250</v>
      </c>
      <c r="J92" s="113">
        <v>1000</v>
      </c>
      <c r="K92" s="102">
        <f t="shared" si="29"/>
        <v>135</v>
      </c>
      <c r="L92" s="102">
        <v>135</v>
      </c>
      <c r="M92" s="102"/>
      <c r="N92" s="102"/>
      <c r="O92" s="102"/>
      <c r="P92" s="102"/>
      <c r="Q92" s="102" t="s">
        <v>91</v>
      </c>
      <c r="R92" s="99"/>
    </row>
    <row r="93" ht="13.5" spans="1:18">
      <c r="A93" s="98" t="s">
        <v>174</v>
      </c>
      <c r="B93" s="101">
        <f>SUM(B94:B108)</f>
        <v>15</v>
      </c>
      <c r="C93" s="99"/>
      <c r="D93" s="96"/>
      <c r="E93" s="99" t="s">
        <v>169</v>
      </c>
      <c r="F93" s="101">
        <f t="shared" ref="F93:P93" si="30">SUM(F94:F108)</f>
        <v>15500</v>
      </c>
      <c r="G93" s="100" t="s">
        <v>175</v>
      </c>
      <c r="H93" s="99"/>
      <c r="I93" s="101">
        <f t="shared" si="30"/>
        <v>3875</v>
      </c>
      <c r="J93" s="101">
        <f t="shared" si="30"/>
        <v>15500</v>
      </c>
      <c r="K93" s="102">
        <f t="shared" si="30"/>
        <v>675</v>
      </c>
      <c r="L93" s="102">
        <f t="shared" si="30"/>
        <v>0</v>
      </c>
      <c r="M93" s="102">
        <f t="shared" si="30"/>
        <v>0</v>
      </c>
      <c r="N93" s="102">
        <f t="shared" si="30"/>
        <v>675</v>
      </c>
      <c r="O93" s="102">
        <f t="shared" si="30"/>
        <v>0</v>
      </c>
      <c r="P93" s="102">
        <f t="shared" si="30"/>
        <v>0</v>
      </c>
      <c r="Q93" s="102"/>
      <c r="R93" s="99"/>
    </row>
    <row r="94" s="78" customFormat="1" ht="13.5" spans="1:18">
      <c r="A94" s="104" t="s">
        <v>176</v>
      </c>
      <c r="B94" s="113">
        <v>1</v>
      </c>
      <c r="C94" s="99" t="s">
        <v>34</v>
      </c>
      <c r="D94" s="96"/>
      <c r="E94" s="99" t="s">
        <v>169</v>
      </c>
      <c r="F94" s="113">
        <v>600</v>
      </c>
      <c r="G94" s="108" t="s">
        <v>177</v>
      </c>
      <c r="H94" s="113">
        <v>2021</v>
      </c>
      <c r="I94" s="101">
        <f t="shared" ref="I94:I108" si="31">J94/4</f>
        <v>150</v>
      </c>
      <c r="J94" s="113">
        <v>600</v>
      </c>
      <c r="K94" s="102">
        <f t="shared" ref="K94:K108" si="32">L94+M94+N94+O94+P94</f>
        <v>60</v>
      </c>
      <c r="L94" s="102"/>
      <c r="M94" s="102"/>
      <c r="N94" s="113">
        <v>60</v>
      </c>
      <c r="O94" s="102"/>
      <c r="P94" s="102"/>
      <c r="Q94" s="102" t="s">
        <v>91</v>
      </c>
      <c r="R94" s="99"/>
    </row>
    <row r="95" s="78" customFormat="1" ht="13.5" spans="1:18">
      <c r="A95" s="104" t="s">
        <v>176</v>
      </c>
      <c r="B95" s="113">
        <v>1</v>
      </c>
      <c r="C95" s="99" t="s">
        <v>34</v>
      </c>
      <c r="D95" s="96"/>
      <c r="E95" s="99" t="s">
        <v>169</v>
      </c>
      <c r="F95" s="113">
        <v>600</v>
      </c>
      <c r="G95" s="108" t="s">
        <v>177</v>
      </c>
      <c r="H95" s="113">
        <v>2022</v>
      </c>
      <c r="I95" s="101">
        <f t="shared" si="31"/>
        <v>150</v>
      </c>
      <c r="J95" s="113">
        <v>600</v>
      </c>
      <c r="K95" s="102">
        <f t="shared" si="32"/>
        <v>60</v>
      </c>
      <c r="L95" s="102"/>
      <c r="M95" s="102"/>
      <c r="N95" s="113">
        <v>60</v>
      </c>
      <c r="O95" s="102"/>
      <c r="P95" s="102"/>
      <c r="Q95" s="102" t="s">
        <v>91</v>
      </c>
      <c r="R95" s="99"/>
    </row>
    <row r="96" s="78" customFormat="1" ht="13.5" spans="1:18">
      <c r="A96" s="104" t="s">
        <v>176</v>
      </c>
      <c r="B96" s="113">
        <v>1</v>
      </c>
      <c r="C96" s="99" t="s">
        <v>34</v>
      </c>
      <c r="D96" s="96"/>
      <c r="E96" s="99" t="s">
        <v>169</v>
      </c>
      <c r="F96" s="113">
        <v>600</v>
      </c>
      <c r="G96" s="108" t="s">
        <v>177</v>
      </c>
      <c r="H96" s="113">
        <v>2023</v>
      </c>
      <c r="I96" s="101">
        <f t="shared" si="31"/>
        <v>150</v>
      </c>
      <c r="J96" s="113">
        <v>600</v>
      </c>
      <c r="K96" s="102">
        <f t="shared" si="32"/>
        <v>60</v>
      </c>
      <c r="L96" s="102"/>
      <c r="M96" s="102"/>
      <c r="N96" s="113">
        <v>60</v>
      </c>
      <c r="O96" s="102"/>
      <c r="P96" s="102"/>
      <c r="Q96" s="102" t="s">
        <v>91</v>
      </c>
      <c r="R96" s="99"/>
    </row>
    <row r="97" s="78" customFormat="1" ht="13.5" spans="1:18">
      <c r="A97" s="104" t="s">
        <v>176</v>
      </c>
      <c r="B97" s="113">
        <v>1</v>
      </c>
      <c r="C97" s="99" t="s">
        <v>34</v>
      </c>
      <c r="D97" s="96"/>
      <c r="E97" s="99" t="s">
        <v>169</v>
      </c>
      <c r="F97" s="113">
        <v>600</v>
      </c>
      <c r="G97" s="108" t="s">
        <v>177</v>
      </c>
      <c r="H97" s="113">
        <v>2024</v>
      </c>
      <c r="I97" s="101">
        <f t="shared" si="31"/>
        <v>150</v>
      </c>
      <c r="J97" s="113">
        <v>600</v>
      </c>
      <c r="K97" s="102">
        <f t="shared" si="32"/>
        <v>60</v>
      </c>
      <c r="L97" s="102"/>
      <c r="M97" s="102"/>
      <c r="N97" s="113">
        <v>60</v>
      </c>
      <c r="O97" s="102"/>
      <c r="P97" s="102"/>
      <c r="Q97" s="102" t="s">
        <v>91</v>
      </c>
      <c r="R97" s="99"/>
    </row>
    <row r="98" s="78" customFormat="1" ht="13.5" spans="1:18">
      <c r="A98" s="104" t="s">
        <v>176</v>
      </c>
      <c r="B98" s="113">
        <v>1</v>
      </c>
      <c r="C98" s="99" t="s">
        <v>34</v>
      </c>
      <c r="D98" s="96"/>
      <c r="E98" s="99" t="s">
        <v>169</v>
      </c>
      <c r="F98" s="113">
        <v>600</v>
      </c>
      <c r="G98" s="108" t="s">
        <v>177</v>
      </c>
      <c r="H98" s="113">
        <v>2025</v>
      </c>
      <c r="I98" s="101">
        <f t="shared" si="31"/>
        <v>150</v>
      </c>
      <c r="J98" s="113">
        <v>600</v>
      </c>
      <c r="K98" s="102">
        <f t="shared" si="32"/>
        <v>60</v>
      </c>
      <c r="L98" s="102"/>
      <c r="M98" s="102"/>
      <c r="N98" s="113">
        <v>60</v>
      </c>
      <c r="O98" s="102"/>
      <c r="P98" s="102"/>
      <c r="Q98" s="102" t="s">
        <v>91</v>
      </c>
      <c r="R98" s="99"/>
    </row>
    <row r="99" s="78" customFormat="1" ht="13.5" spans="1:18">
      <c r="A99" s="104" t="s">
        <v>178</v>
      </c>
      <c r="B99" s="113">
        <v>1</v>
      </c>
      <c r="C99" s="99" t="s">
        <v>34</v>
      </c>
      <c r="D99" s="96"/>
      <c r="E99" s="99" t="s">
        <v>169</v>
      </c>
      <c r="F99" s="113">
        <v>1500</v>
      </c>
      <c r="G99" s="108" t="s">
        <v>179</v>
      </c>
      <c r="H99" s="113">
        <v>2021</v>
      </c>
      <c r="I99" s="101">
        <f t="shared" si="31"/>
        <v>375</v>
      </c>
      <c r="J99" s="113">
        <v>1500</v>
      </c>
      <c r="K99" s="102">
        <f t="shared" si="32"/>
        <v>45</v>
      </c>
      <c r="L99" s="102"/>
      <c r="M99" s="102"/>
      <c r="N99" s="102">
        <v>45</v>
      </c>
      <c r="O99" s="102"/>
      <c r="P99" s="102"/>
      <c r="Q99" s="102" t="s">
        <v>91</v>
      </c>
      <c r="R99" s="99"/>
    </row>
    <row r="100" s="78" customFormat="1" ht="13.5" spans="1:18">
      <c r="A100" s="104" t="s">
        <v>178</v>
      </c>
      <c r="B100" s="113">
        <v>1</v>
      </c>
      <c r="C100" s="99" t="s">
        <v>34</v>
      </c>
      <c r="D100" s="96"/>
      <c r="E100" s="99" t="s">
        <v>169</v>
      </c>
      <c r="F100" s="113">
        <v>1500</v>
      </c>
      <c r="G100" s="108" t="s">
        <v>179</v>
      </c>
      <c r="H100" s="113">
        <v>2022</v>
      </c>
      <c r="I100" s="101">
        <f t="shared" si="31"/>
        <v>375</v>
      </c>
      <c r="J100" s="113">
        <v>1500</v>
      </c>
      <c r="K100" s="102">
        <f t="shared" si="32"/>
        <v>45</v>
      </c>
      <c r="L100" s="102"/>
      <c r="M100" s="102"/>
      <c r="N100" s="102">
        <v>45</v>
      </c>
      <c r="O100" s="102"/>
      <c r="P100" s="102"/>
      <c r="Q100" s="102" t="s">
        <v>91</v>
      </c>
      <c r="R100" s="99"/>
    </row>
    <row r="101" s="78" customFormat="1" ht="13.5" spans="1:18">
      <c r="A101" s="104" t="s">
        <v>178</v>
      </c>
      <c r="B101" s="113">
        <v>1</v>
      </c>
      <c r="C101" s="99" t="s">
        <v>34</v>
      </c>
      <c r="D101" s="96"/>
      <c r="E101" s="99" t="s">
        <v>169</v>
      </c>
      <c r="F101" s="113">
        <v>1500</v>
      </c>
      <c r="G101" s="108" t="s">
        <v>179</v>
      </c>
      <c r="H101" s="113">
        <v>2023</v>
      </c>
      <c r="I101" s="101">
        <f t="shared" si="31"/>
        <v>375</v>
      </c>
      <c r="J101" s="113">
        <v>1500</v>
      </c>
      <c r="K101" s="102">
        <f t="shared" si="32"/>
        <v>45</v>
      </c>
      <c r="L101" s="102"/>
      <c r="M101" s="102"/>
      <c r="N101" s="102">
        <v>45</v>
      </c>
      <c r="O101" s="102"/>
      <c r="P101" s="102"/>
      <c r="Q101" s="102" t="s">
        <v>91</v>
      </c>
      <c r="R101" s="99"/>
    </row>
    <row r="102" s="78" customFormat="1" ht="13.5" spans="1:18">
      <c r="A102" s="104" t="s">
        <v>178</v>
      </c>
      <c r="B102" s="113">
        <v>1</v>
      </c>
      <c r="C102" s="99" t="s">
        <v>34</v>
      </c>
      <c r="D102" s="96"/>
      <c r="E102" s="99" t="s">
        <v>169</v>
      </c>
      <c r="F102" s="113">
        <v>1500</v>
      </c>
      <c r="G102" s="108" t="s">
        <v>179</v>
      </c>
      <c r="H102" s="113">
        <v>2024</v>
      </c>
      <c r="I102" s="101">
        <f t="shared" si="31"/>
        <v>375</v>
      </c>
      <c r="J102" s="113">
        <v>1500</v>
      </c>
      <c r="K102" s="102">
        <f t="shared" si="32"/>
        <v>45</v>
      </c>
      <c r="L102" s="102"/>
      <c r="M102" s="102"/>
      <c r="N102" s="102">
        <v>45</v>
      </c>
      <c r="O102" s="102"/>
      <c r="P102" s="102"/>
      <c r="Q102" s="102" t="s">
        <v>91</v>
      </c>
      <c r="R102" s="99"/>
    </row>
    <row r="103" s="78" customFormat="1" ht="13.5" spans="1:18">
      <c r="A103" s="104" t="s">
        <v>178</v>
      </c>
      <c r="B103" s="113">
        <v>1</v>
      </c>
      <c r="C103" s="99" t="s">
        <v>34</v>
      </c>
      <c r="D103" s="96"/>
      <c r="E103" s="99" t="s">
        <v>169</v>
      </c>
      <c r="F103" s="113">
        <v>1500</v>
      </c>
      <c r="G103" s="108" t="s">
        <v>179</v>
      </c>
      <c r="H103" s="113">
        <v>2025</v>
      </c>
      <c r="I103" s="101">
        <f t="shared" si="31"/>
        <v>375</v>
      </c>
      <c r="J103" s="113">
        <v>1500</v>
      </c>
      <c r="K103" s="102">
        <f t="shared" si="32"/>
        <v>45</v>
      </c>
      <c r="L103" s="102"/>
      <c r="M103" s="102"/>
      <c r="N103" s="102">
        <v>45</v>
      </c>
      <c r="O103" s="102"/>
      <c r="P103" s="102"/>
      <c r="Q103" s="102" t="s">
        <v>91</v>
      </c>
      <c r="R103" s="99"/>
    </row>
    <row r="104" s="78" customFormat="1" ht="13.5" spans="1:18">
      <c r="A104" s="104" t="s">
        <v>180</v>
      </c>
      <c r="B104" s="113">
        <v>1</v>
      </c>
      <c r="C104" s="99" t="s">
        <v>34</v>
      </c>
      <c r="D104" s="96"/>
      <c r="E104" s="99" t="s">
        <v>169</v>
      </c>
      <c r="F104" s="113">
        <v>1000</v>
      </c>
      <c r="G104" s="108" t="s">
        <v>181</v>
      </c>
      <c r="H104" s="113">
        <v>2021</v>
      </c>
      <c r="I104" s="101">
        <f t="shared" si="31"/>
        <v>250</v>
      </c>
      <c r="J104" s="113">
        <v>1000</v>
      </c>
      <c r="K104" s="102">
        <f t="shared" si="32"/>
        <v>30</v>
      </c>
      <c r="L104" s="102"/>
      <c r="M104" s="102"/>
      <c r="N104" s="102">
        <v>30</v>
      </c>
      <c r="O104" s="102"/>
      <c r="P104" s="102"/>
      <c r="Q104" s="102" t="s">
        <v>91</v>
      </c>
      <c r="R104" s="99"/>
    </row>
    <row r="105" s="78" customFormat="1" ht="13.5" spans="1:18">
      <c r="A105" s="104" t="s">
        <v>180</v>
      </c>
      <c r="B105" s="113">
        <v>1</v>
      </c>
      <c r="C105" s="99" t="s">
        <v>34</v>
      </c>
      <c r="D105" s="96"/>
      <c r="E105" s="99" t="s">
        <v>169</v>
      </c>
      <c r="F105" s="113">
        <v>1000</v>
      </c>
      <c r="G105" s="108" t="s">
        <v>181</v>
      </c>
      <c r="H105" s="113">
        <v>2022</v>
      </c>
      <c r="I105" s="101">
        <f t="shared" si="31"/>
        <v>250</v>
      </c>
      <c r="J105" s="113">
        <v>1000</v>
      </c>
      <c r="K105" s="102">
        <f t="shared" si="32"/>
        <v>30</v>
      </c>
      <c r="L105" s="102"/>
      <c r="M105" s="102"/>
      <c r="N105" s="102">
        <v>30</v>
      </c>
      <c r="O105" s="102"/>
      <c r="P105" s="102"/>
      <c r="Q105" s="102" t="s">
        <v>91</v>
      </c>
      <c r="R105" s="99"/>
    </row>
    <row r="106" s="78" customFormat="1" ht="13.5" spans="1:18">
      <c r="A106" s="104" t="s">
        <v>180</v>
      </c>
      <c r="B106" s="113">
        <v>1</v>
      </c>
      <c r="C106" s="99" t="s">
        <v>34</v>
      </c>
      <c r="D106" s="96"/>
      <c r="E106" s="99" t="s">
        <v>169</v>
      </c>
      <c r="F106" s="113">
        <v>1000</v>
      </c>
      <c r="G106" s="108" t="s">
        <v>181</v>
      </c>
      <c r="H106" s="113">
        <v>2023</v>
      </c>
      <c r="I106" s="101">
        <f t="shared" si="31"/>
        <v>250</v>
      </c>
      <c r="J106" s="113">
        <v>1000</v>
      </c>
      <c r="K106" s="102">
        <f t="shared" si="32"/>
        <v>30</v>
      </c>
      <c r="L106" s="102"/>
      <c r="M106" s="102"/>
      <c r="N106" s="102">
        <v>30</v>
      </c>
      <c r="O106" s="102"/>
      <c r="P106" s="102"/>
      <c r="Q106" s="102" t="s">
        <v>91</v>
      </c>
      <c r="R106" s="99"/>
    </row>
    <row r="107" s="78" customFormat="1" ht="13.5" spans="1:18">
      <c r="A107" s="104" t="s">
        <v>180</v>
      </c>
      <c r="B107" s="113">
        <v>1</v>
      </c>
      <c r="C107" s="99" t="s">
        <v>34</v>
      </c>
      <c r="D107" s="96"/>
      <c r="E107" s="99" t="s">
        <v>169</v>
      </c>
      <c r="F107" s="113">
        <v>1000</v>
      </c>
      <c r="G107" s="108" t="s">
        <v>181</v>
      </c>
      <c r="H107" s="113">
        <v>2024</v>
      </c>
      <c r="I107" s="101">
        <f t="shared" si="31"/>
        <v>250</v>
      </c>
      <c r="J107" s="113">
        <v>1000</v>
      </c>
      <c r="K107" s="102">
        <f t="shared" si="32"/>
        <v>30</v>
      </c>
      <c r="L107" s="102"/>
      <c r="M107" s="102"/>
      <c r="N107" s="102">
        <v>30</v>
      </c>
      <c r="O107" s="102"/>
      <c r="P107" s="102"/>
      <c r="Q107" s="102" t="s">
        <v>91</v>
      </c>
      <c r="R107" s="99"/>
    </row>
    <row r="108" s="78" customFormat="1" ht="13.5" spans="1:18">
      <c r="A108" s="104" t="s">
        <v>180</v>
      </c>
      <c r="B108" s="113">
        <v>1</v>
      </c>
      <c r="C108" s="99" t="s">
        <v>34</v>
      </c>
      <c r="D108" s="96"/>
      <c r="E108" s="99" t="s">
        <v>169</v>
      </c>
      <c r="F108" s="113">
        <v>1000</v>
      </c>
      <c r="G108" s="108" t="s">
        <v>181</v>
      </c>
      <c r="H108" s="113">
        <v>2025</v>
      </c>
      <c r="I108" s="101">
        <f t="shared" si="31"/>
        <v>250</v>
      </c>
      <c r="J108" s="113">
        <v>1000</v>
      </c>
      <c r="K108" s="102">
        <f t="shared" si="32"/>
        <v>30</v>
      </c>
      <c r="L108" s="102"/>
      <c r="M108" s="102"/>
      <c r="N108" s="102">
        <v>30</v>
      </c>
      <c r="O108" s="102"/>
      <c r="P108" s="102"/>
      <c r="Q108" s="102" t="s">
        <v>91</v>
      </c>
      <c r="R108" s="99"/>
    </row>
    <row r="109" ht="13.5" spans="1:18">
      <c r="A109" s="98" t="s">
        <v>182</v>
      </c>
      <c r="B109" s="99"/>
      <c r="C109" s="99"/>
      <c r="D109" s="96"/>
      <c r="E109" s="99" t="s">
        <v>169</v>
      </c>
      <c r="F109" s="96"/>
      <c r="G109" s="99"/>
      <c r="H109" s="99"/>
      <c r="I109" s="101"/>
      <c r="J109" s="101"/>
      <c r="K109" s="102"/>
      <c r="L109" s="102"/>
      <c r="M109" s="102"/>
      <c r="N109" s="102"/>
      <c r="O109" s="102"/>
      <c r="P109" s="102"/>
      <c r="Q109" s="102"/>
      <c r="R109" s="99"/>
    </row>
    <row r="110" ht="13.5" spans="1:18">
      <c r="A110" s="98" t="s">
        <v>183</v>
      </c>
      <c r="B110" s="99"/>
      <c r="C110" s="99"/>
      <c r="D110" s="96"/>
      <c r="E110" s="99" t="s">
        <v>169</v>
      </c>
      <c r="F110" s="96"/>
      <c r="G110" s="99"/>
      <c r="H110" s="99"/>
      <c r="I110" s="101"/>
      <c r="J110" s="101"/>
      <c r="K110" s="102"/>
      <c r="L110" s="102"/>
      <c r="M110" s="102"/>
      <c r="N110" s="102"/>
      <c r="O110" s="102"/>
      <c r="P110" s="102"/>
      <c r="Q110" s="102"/>
      <c r="R110" s="99"/>
    </row>
    <row r="111" ht="21" spans="1:18">
      <c r="A111" s="98" t="s">
        <v>184</v>
      </c>
      <c r="B111" s="101">
        <f>SUM(B112:B131)</f>
        <v>20</v>
      </c>
      <c r="C111" s="99"/>
      <c r="D111" s="96"/>
      <c r="E111" s="99" t="s">
        <v>169</v>
      </c>
      <c r="F111" s="101">
        <f t="shared" ref="F111:P111" si="33">SUM(F112:F131)</f>
        <v>32500</v>
      </c>
      <c r="G111" s="100" t="s">
        <v>185</v>
      </c>
      <c r="H111" s="99"/>
      <c r="I111" s="101">
        <f t="shared" si="33"/>
        <v>8125</v>
      </c>
      <c r="J111" s="101">
        <f t="shared" si="33"/>
        <v>32500</v>
      </c>
      <c r="K111" s="102">
        <f t="shared" si="33"/>
        <v>1175</v>
      </c>
      <c r="L111" s="102">
        <f t="shared" si="33"/>
        <v>525</v>
      </c>
      <c r="M111" s="102">
        <f t="shared" si="33"/>
        <v>0</v>
      </c>
      <c r="N111" s="102">
        <f t="shared" si="33"/>
        <v>650</v>
      </c>
      <c r="O111" s="102">
        <f t="shared" si="33"/>
        <v>0</v>
      </c>
      <c r="P111" s="102">
        <f t="shared" si="33"/>
        <v>0</v>
      </c>
      <c r="Q111" s="102"/>
      <c r="R111" s="99"/>
    </row>
    <row r="112" s="78" customFormat="1" ht="13.5" spans="1:18">
      <c r="A112" s="104" t="s">
        <v>186</v>
      </c>
      <c r="B112" s="113">
        <v>1</v>
      </c>
      <c r="C112" s="99" t="s">
        <v>34</v>
      </c>
      <c r="D112" s="96"/>
      <c r="E112" s="99" t="s">
        <v>169</v>
      </c>
      <c r="F112" s="113">
        <v>3500</v>
      </c>
      <c r="G112" s="108" t="s">
        <v>187</v>
      </c>
      <c r="H112" s="113">
        <v>2021</v>
      </c>
      <c r="I112" s="101">
        <f t="shared" ref="I112:I131" si="34">J112/4</f>
        <v>875</v>
      </c>
      <c r="J112" s="113">
        <v>3500</v>
      </c>
      <c r="K112" s="102">
        <f t="shared" ref="K112:K131" si="35">L112+M112+N112+O112+P112</f>
        <v>105</v>
      </c>
      <c r="L112" s="113">
        <v>105</v>
      </c>
      <c r="M112" s="102"/>
      <c r="N112" s="113"/>
      <c r="O112" s="102"/>
      <c r="P112" s="102"/>
      <c r="Q112" s="102" t="s">
        <v>165</v>
      </c>
      <c r="R112" s="99"/>
    </row>
    <row r="113" s="78" customFormat="1" ht="13.5" spans="1:18">
      <c r="A113" s="104" t="s">
        <v>186</v>
      </c>
      <c r="B113" s="113">
        <v>1</v>
      </c>
      <c r="C113" s="99" t="s">
        <v>34</v>
      </c>
      <c r="D113" s="96"/>
      <c r="E113" s="99" t="s">
        <v>169</v>
      </c>
      <c r="F113" s="113">
        <v>3500</v>
      </c>
      <c r="G113" s="108" t="s">
        <v>187</v>
      </c>
      <c r="H113" s="113">
        <v>2022</v>
      </c>
      <c r="I113" s="101">
        <f t="shared" si="34"/>
        <v>875</v>
      </c>
      <c r="J113" s="113">
        <v>3500</v>
      </c>
      <c r="K113" s="102">
        <f t="shared" si="35"/>
        <v>105</v>
      </c>
      <c r="L113" s="113">
        <v>105</v>
      </c>
      <c r="M113" s="102"/>
      <c r="N113" s="113"/>
      <c r="O113" s="102"/>
      <c r="P113" s="102"/>
      <c r="Q113" s="102" t="s">
        <v>165</v>
      </c>
      <c r="R113" s="99"/>
    </row>
    <row r="114" s="78" customFormat="1" ht="13.5" spans="1:18">
      <c r="A114" s="104" t="s">
        <v>186</v>
      </c>
      <c r="B114" s="113">
        <v>1</v>
      </c>
      <c r="C114" s="99" t="s">
        <v>34</v>
      </c>
      <c r="D114" s="96"/>
      <c r="E114" s="99" t="s">
        <v>169</v>
      </c>
      <c r="F114" s="113">
        <v>3500</v>
      </c>
      <c r="G114" s="108" t="s">
        <v>187</v>
      </c>
      <c r="H114" s="113">
        <v>2023</v>
      </c>
      <c r="I114" s="101">
        <f t="shared" si="34"/>
        <v>875</v>
      </c>
      <c r="J114" s="113">
        <v>3500</v>
      </c>
      <c r="K114" s="102">
        <f t="shared" si="35"/>
        <v>105</v>
      </c>
      <c r="L114" s="113">
        <v>105</v>
      </c>
      <c r="M114" s="102"/>
      <c r="N114" s="113"/>
      <c r="O114" s="102"/>
      <c r="P114" s="102"/>
      <c r="Q114" s="102" t="s">
        <v>165</v>
      </c>
      <c r="R114" s="99"/>
    </row>
    <row r="115" s="78" customFormat="1" ht="13.5" spans="1:18">
      <c r="A115" s="104" t="s">
        <v>186</v>
      </c>
      <c r="B115" s="113">
        <v>1</v>
      </c>
      <c r="C115" s="99" t="s">
        <v>34</v>
      </c>
      <c r="D115" s="96"/>
      <c r="E115" s="99" t="s">
        <v>169</v>
      </c>
      <c r="F115" s="113">
        <v>3500</v>
      </c>
      <c r="G115" s="108" t="s">
        <v>187</v>
      </c>
      <c r="H115" s="113">
        <v>2024</v>
      </c>
      <c r="I115" s="101">
        <f t="shared" si="34"/>
        <v>875</v>
      </c>
      <c r="J115" s="113">
        <v>3500</v>
      </c>
      <c r="K115" s="102">
        <f t="shared" si="35"/>
        <v>105</v>
      </c>
      <c r="L115" s="113">
        <v>105</v>
      </c>
      <c r="M115" s="102"/>
      <c r="N115" s="113"/>
      <c r="O115" s="102"/>
      <c r="P115" s="102"/>
      <c r="Q115" s="102" t="s">
        <v>165</v>
      </c>
      <c r="R115" s="99"/>
    </row>
    <row r="116" s="78" customFormat="1" ht="13.5" spans="1:18">
      <c r="A116" s="104" t="s">
        <v>186</v>
      </c>
      <c r="B116" s="113">
        <v>1</v>
      </c>
      <c r="C116" s="99" t="s">
        <v>34</v>
      </c>
      <c r="D116" s="96"/>
      <c r="E116" s="99" t="s">
        <v>169</v>
      </c>
      <c r="F116" s="113">
        <v>3500</v>
      </c>
      <c r="G116" s="108" t="s">
        <v>187</v>
      </c>
      <c r="H116" s="113">
        <v>2025</v>
      </c>
      <c r="I116" s="101">
        <f t="shared" si="34"/>
        <v>875</v>
      </c>
      <c r="J116" s="113">
        <v>3500</v>
      </c>
      <c r="K116" s="102">
        <f t="shared" si="35"/>
        <v>105</v>
      </c>
      <c r="L116" s="113">
        <v>105</v>
      </c>
      <c r="M116" s="102"/>
      <c r="N116" s="113"/>
      <c r="O116" s="102"/>
      <c r="P116" s="102"/>
      <c r="Q116" s="102" t="s">
        <v>165</v>
      </c>
      <c r="R116" s="99"/>
    </row>
    <row r="117" s="78" customFormat="1" ht="13.5" spans="1:18">
      <c r="A117" s="104" t="s">
        <v>188</v>
      </c>
      <c r="B117" s="113">
        <v>1</v>
      </c>
      <c r="C117" s="99" t="s">
        <v>34</v>
      </c>
      <c r="D117" s="96"/>
      <c r="E117" s="99" t="s">
        <v>169</v>
      </c>
      <c r="F117" s="113">
        <v>1000</v>
      </c>
      <c r="G117" s="130" t="s">
        <v>189</v>
      </c>
      <c r="H117" s="113">
        <v>2021</v>
      </c>
      <c r="I117" s="101">
        <f t="shared" si="34"/>
        <v>250</v>
      </c>
      <c r="J117" s="113">
        <v>1000</v>
      </c>
      <c r="K117" s="102">
        <f t="shared" si="35"/>
        <v>50</v>
      </c>
      <c r="L117" s="102"/>
      <c r="M117" s="102"/>
      <c r="N117" s="113">
        <v>50</v>
      </c>
      <c r="O117" s="102"/>
      <c r="P117" s="102"/>
      <c r="Q117" s="102" t="s">
        <v>37</v>
      </c>
      <c r="R117" s="99"/>
    </row>
    <row r="118" s="78" customFormat="1" ht="13.5" spans="1:18">
      <c r="A118" s="104" t="s">
        <v>188</v>
      </c>
      <c r="B118" s="113">
        <v>1</v>
      </c>
      <c r="C118" s="99" t="s">
        <v>34</v>
      </c>
      <c r="D118" s="96"/>
      <c r="E118" s="99" t="s">
        <v>169</v>
      </c>
      <c r="F118" s="113">
        <v>1000</v>
      </c>
      <c r="G118" s="130" t="s">
        <v>189</v>
      </c>
      <c r="H118" s="113">
        <v>2022</v>
      </c>
      <c r="I118" s="101">
        <f t="shared" si="34"/>
        <v>250</v>
      </c>
      <c r="J118" s="113">
        <v>1000</v>
      </c>
      <c r="K118" s="102">
        <f t="shared" si="35"/>
        <v>50</v>
      </c>
      <c r="L118" s="102"/>
      <c r="M118" s="102"/>
      <c r="N118" s="113">
        <v>50</v>
      </c>
      <c r="O118" s="102"/>
      <c r="P118" s="102"/>
      <c r="Q118" s="102" t="s">
        <v>37</v>
      </c>
      <c r="R118" s="99"/>
    </row>
    <row r="119" s="78" customFormat="1" ht="13.5" spans="1:18">
      <c r="A119" s="104" t="s">
        <v>188</v>
      </c>
      <c r="B119" s="113">
        <v>1</v>
      </c>
      <c r="C119" s="99" t="s">
        <v>34</v>
      </c>
      <c r="D119" s="96"/>
      <c r="E119" s="99" t="s">
        <v>169</v>
      </c>
      <c r="F119" s="113">
        <v>1000</v>
      </c>
      <c r="G119" s="130" t="s">
        <v>189</v>
      </c>
      <c r="H119" s="113">
        <v>2023</v>
      </c>
      <c r="I119" s="101">
        <f t="shared" si="34"/>
        <v>250</v>
      </c>
      <c r="J119" s="113">
        <v>1000</v>
      </c>
      <c r="K119" s="102">
        <f t="shared" si="35"/>
        <v>50</v>
      </c>
      <c r="L119" s="102"/>
      <c r="M119" s="102"/>
      <c r="N119" s="113">
        <v>50</v>
      </c>
      <c r="O119" s="102"/>
      <c r="P119" s="102"/>
      <c r="Q119" s="102" t="s">
        <v>37</v>
      </c>
      <c r="R119" s="99"/>
    </row>
    <row r="120" s="78" customFormat="1" ht="13.5" spans="1:18">
      <c r="A120" s="104" t="s">
        <v>188</v>
      </c>
      <c r="B120" s="113">
        <v>1</v>
      </c>
      <c r="C120" s="99" t="s">
        <v>34</v>
      </c>
      <c r="D120" s="96"/>
      <c r="E120" s="99" t="s">
        <v>169</v>
      </c>
      <c r="F120" s="113">
        <v>1000</v>
      </c>
      <c r="G120" s="130" t="s">
        <v>189</v>
      </c>
      <c r="H120" s="113">
        <v>2024</v>
      </c>
      <c r="I120" s="101">
        <f t="shared" si="34"/>
        <v>250</v>
      </c>
      <c r="J120" s="113">
        <v>1000</v>
      </c>
      <c r="K120" s="102">
        <f t="shared" si="35"/>
        <v>50</v>
      </c>
      <c r="L120" s="102"/>
      <c r="M120" s="102"/>
      <c r="N120" s="113">
        <v>50</v>
      </c>
      <c r="O120" s="102"/>
      <c r="P120" s="102"/>
      <c r="Q120" s="102" t="s">
        <v>37</v>
      </c>
      <c r="R120" s="99"/>
    </row>
    <row r="121" s="78" customFormat="1" ht="13.5" spans="1:18">
      <c r="A121" s="104" t="s">
        <v>188</v>
      </c>
      <c r="B121" s="113">
        <v>1</v>
      </c>
      <c r="C121" s="99" t="s">
        <v>34</v>
      </c>
      <c r="D121" s="96"/>
      <c r="E121" s="99" t="s">
        <v>169</v>
      </c>
      <c r="F121" s="113">
        <v>1000</v>
      </c>
      <c r="G121" s="130" t="s">
        <v>189</v>
      </c>
      <c r="H121" s="113">
        <v>2025</v>
      </c>
      <c r="I121" s="101">
        <f t="shared" si="34"/>
        <v>250</v>
      </c>
      <c r="J121" s="113">
        <v>1000</v>
      </c>
      <c r="K121" s="102">
        <f t="shared" si="35"/>
        <v>50</v>
      </c>
      <c r="L121" s="102"/>
      <c r="M121" s="102"/>
      <c r="N121" s="113">
        <v>50</v>
      </c>
      <c r="O121" s="102"/>
      <c r="P121" s="102"/>
      <c r="Q121" s="102" t="s">
        <v>37</v>
      </c>
      <c r="R121" s="99"/>
    </row>
    <row r="122" s="78" customFormat="1" ht="13.5" spans="1:18">
      <c r="A122" s="104" t="s">
        <v>190</v>
      </c>
      <c r="B122" s="113">
        <v>1</v>
      </c>
      <c r="C122" s="99" t="s">
        <v>34</v>
      </c>
      <c r="D122" s="96"/>
      <c r="E122" s="99" t="s">
        <v>169</v>
      </c>
      <c r="F122" s="113">
        <v>1000</v>
      </c>
      <c r="G122" s="100" t="s">
        <v>191</v>
      </c>
      <c r="H122" s="113">
        <v>2021</v>
      </c>
      <c r="I122" s="101">
        <f t="shared" si="34"/>
        <v>250</v>
      </c>
      <c r="J122" s="113">
        <v>1000</v>
      </c>
      <c r="K122" s="102">
        <f t="shared" si="35"/>
        <v>50</v>
      </c>
      <c r="L122" s="102"/>
      <c r="M122" s="102"/>
      <c r="N122" s="113">
        <v>50</v>
      </c>
      <c r="O122" s="102"/>
      <c r="P122" s="102"/>
      <c r="Q122" s="102" t="s">
        <v>91</v>
      </c>
      <c r="R122" s="99"/>
    </row>
    <row r="123" s="78" customFormat="1" ht="13.5" spans="1:18">
      <c r="A123" s="104" t="s">
        <v>190</v>
      </c>
      <c r="B123" s="113">
        <v>1</v>
      </c>
      <c r="C123" s="99" t="s">
        <v>34</v>
      </c>
      <c r="D123" s="96"/>
      <c r="E123" s="99" t="s">
        <v>169</v>
      </c>
      <c r="F123" s="113">
        <v>1000</v>
      </c>
      <c r="G123" s="100" t="s">
        <v>191</v>
      </c>
      <c r="H123" s="113">
        <v>2022</v>
      </c>
      <c r="I123" s="101">
        <f t="shared" si="34"/>
        <v>250</v>
      </c>
      <c r="J123" s="113">
        <v>1000</v>
      </c>
      <c r="K123" s="102">
        <f t="shared" si="35"/>
        <v>50</v>
      </c>
      <c r="L123" s="102"/>
      <c r="M123" s="102"/>
      <c r="N123" s="113">
        <v>50</v>
      </c>
      <c r="O123" s="102"/>
      <c r="P123" s="102"/>
      <c r="Q123" s="102" t="s">
        <v>91</v>
      </c>
      <c r="R123" s="99"/>
    </row>
    <row r="124" s="78" customFormat="1" ht="13.5" spans="1:18">
      <c r="A124" s="104" t="s">
        <v>190</v>
      </c>
      <c r="B124" s="113">
        <v>1</v>
      </c>
      <c r="C124" s="99" t="s">
        <v>34</v>
      </c>
      <c r="D124" s="96"/>
      <c r="E124" s="99" t="s">
        <v>169</v>
      </c>
      <c r="F124" s="113">
        <v>1000</v>
      </c>
      <c r="G124" s="100" t="s">
        <v>191</v>
      </c>
      <c r="H124" s="113">
        <v>2023</v>
      </c>
      <c r="I124" s="101">
        <f t="shared" si="34"/>
        <v>250</v>
      </c>
      <c r="J124" s="113">
        <v>1000</v>
      </c>
      <c r="K124" s="102">
        <f t="shared" si="35"/>
        <v>50</v>
      </c>
      <c r="L124" s="102"/>
      <c r="M124" s="102"/>
      <c r="N124" s="113">
        <v>50</v>
      </c>
      <c r="O124" s="102"/>
      <c r="P124" s="102"/>
      <c r="Q124" s="102" t="s">
        <v>91</v>
      </c>
      <c r="R124" s="99"/>
    </row>
    <row r="125" s="78" customFormat="1" ht="13.5" spans="1:18">
      <c r="A125" s="104" t="s">
        <v>190</v>
      </c>
      <c r="B125" s="113">
        <v>1</v>
      </c>
      <c r="C125" s="99" t="s">
        <v>34</v>
      </c>
      <c r="D125" s="96"/>
      <c r="E125" s="99" t="s">
        <v>169</v>
      </c>
      <c r="F125" s="113">
        <v>1000</v>
      </c>
      <c r="G125" s="100" t="s">
        <v>191</v>
      </c>
      <c r="H125" s="113">
        <v>2024</v>
      </c>
      <c r="I125" s="101">
        <f t="shared" si="34"/>
        <v>250</v>
      </c>
      <c r="J125" s="113">
        <v>1000</v>
      </c>
      <c r="K125" s="102">
        <f t="shared" si="35"/>
        <v>50</v>
      </c>
      <c r="L125" s="102"/>
      <c r="M125" s="102"/>
      <c r="N125" s="113">
        <v>50</v>
      </c>
      <c r="O125" s="102"/>
      <c r="P125" s="102"/>
      <c r="Q125" s="102" t="s">
        <v>91</v>
      </c>
      <c r="R125" s="99"/>
    </row>
    <row r="126" s="78" customFormat="1" ht="13.5" spans="1:18">
      <c r="A126" s="104" t="s">
        <v>190</v>
      </c>
      <c r="B126" s="113">
        <v>1</v>
      </c>
      <c r="C126" s="99" t="s">
        <v>34</v>
      </c>
      <c r="D126" s="96"/>
      <c r="E126" s="99" t="s">
        <v>169</v>
      </c>
      <c r="F126" s="113">
        <v>1000</v>
      </c>
      <c r="G126" s="100" t="s">
        <v>191</v>
      </c>
      <c r="H126" s="113">
        <v>2025</v>
      </c>
      <c r="I126" s="101">
        <f t="shared" si="34"/>
        <v>250</v>
      </c>
      <c r="J126" s="113">
        <v>1000</v>
      </c>
      <c r="K126" s="102">
        <f t="shared" si="35"/>
        <v>50</v>
      </c>
      <c r="L126" s="102"/>
      <c r="M126" s="102"/>
      <c r="N126" s="113">
        <v>50</v>
      </c>
      <c r="O126" s="102"/>
      <c r="P126" s="102"/>
      <c r="Q126" s="102" t="s">
        <v>91</v>
      </c>
      <c r="R126" s="99"/>
    </row>
    <row r="127" s="78" customFormat="1" ht="13.5" spans="1:18">
      <c r="A127" s="104" t="s">
        <v>192</v>
      </c>
      <c r="B127" s="113">
        <v>1</v>
      </c>
      <c r="C127" s="99" t="s">
        <v>193</v>
      </c>
      <c r="D127" s="99" t="s">
        <v>194</v>
      </c>
      <c r="E127" s="99" t="s">
        <v>169</v>
      </c>
      <c r="F127" s="113">
        <v>1000</v>
      </c>
      <c r="G127" s="108" t="s">
        <v>195</v>
      </c>
      <c r="H127" s="113">
        <v>2021</v>
      </c>
      <c r="I127" s="101">
        <f t="shared" si="34"/>
        <v>250</v>
      </c>
      <c r="J127" s="113">
        <v>1000</v>
      </c>
      <c r="K127" s="102">
        <f t="shared" si="35"/>
        <v>30</v>
      </c>
      <c r="L127" s="102"/>
      <c r="M127" s="102"/>
      <c r="N127" s="113">
        <v>30</v>
      </c>
      <c r="O127" s="102"/>
      <c r="P127" s="102"/>
      <c r="Q127" s="102" t="s">
        <v>91</v>
      </c>
      <c r="R127" s="99"/>
    </row>
    <row r="128" s="78" customFormat="1" ht="13.5" spans="1:18">
      <c r="A128" s="104" t="s">
        <v>192</v>
      </c>
      <c r="B128" s="113">
        <v>1</v>
      </c>
      <c r="C128" s="99" t="s">
        <v>193</v>
      </c>
      <c r="D128" s="99" t="s">
        <v>194</v>
      </c>
      <c r="E128" s="99" t="s">
        <v>169</v>
      </c>
      <c r="F128" s="113">
        <v>1000</v>
      </c>
      <c r="G128" s="108" t="s">
        <v>195</v>
      </c>
      <c r="H128" s="113">
        <v>2022</v>
      </c>
      <c r="I128" s="101">
        <f t="shared" si="34"/>
        <v>250</v>
      </c>
      <c r="J128" s="113">
        <v>1000</v>
      </c>
      <c r="K128" s="102">
        <f t="shared" si="35"/>
        <v>30</v>
      </c>
      <c r="L128" s="102"/>
      <c r="M128" s="102"/>
      <c r="N128" s="113">
        <v>30</v>
      </c>
      <c r="O128" s="102"/>
      <c r="P128" s="102"/>
      <c r="Q128" s="102" t="s">
        <v>91</v>
      </c>
      <c r="R128" s="99"/>
    </row>
    <row r="129" s="78" customFormat="1" ht="13.5" spans="1:18">
      <c r="A129" s="104" t="s">
        <v>192</v>
      </c>
      <c r="B129" s="113">
        <v>1</v>
      </c>
      <c r="C129" s="99" t="s">
        <v>193</v>
      </c>
      <c r="D129" s="99" t="s">
        <v>194</v>
      </c>
      <c r="E129" s="99" t="s">
        <v>169</v>
      </c>
      <c r="F129" s="113">
        <v>1000</v>
      </c>
      <c r="G129" s="108" t="s">
        <v>195</v>
      </c>
      <c r="H129" s="113">
        <v>2023</v>
      </c>
      <c r="I129" s="101">
        <f t="shared" si="34"/>
        <v>250</v>
      </c>
      <c r="J129" s="113">
        <v>1000</v>
      </c>
      <c r="K129" s="102">
        <f t="shared" si="35"/>
        <v>30</v>
      </c>
      <c r="L129" s="102"/>
      <c r="M129" s="102"/>
      <c r="N129" s="113">
        <v>30</v>
      </c>
      <c r="O129" s="102"/>
      <c r="P129" s="102"/>
      <c r="Q129" s="102" t="s">
        <v>91</v>
      </c>
      <c r="R129" s="99"/>
    </row>
    <row r="130" s="78" customFormat="1" ht="13.5" spans="1:18">
      <c r="A130" s="104" t="s">
        <v>192</v>
      </c>
      <c r="B130" s="113">
        <v>1</v>
      </c>
      <c r="C130" s="99" t="s">
        <v>193</v>
      </c>
      <c r="D130" s="99" t="s">
        <v>194</v>
      </c>
      <c r="E130" s="99" t="s">
        <v>169</v>
      </c>
      <c r="F130" s="113">
        <v>1000</v>
      </c>
      <c r="G130" s="108" t="s">
        <v>195</v>
      </c>
      <c r="H130" s="113">
        <v>2024</v>
      </c>
      <c r="I130" s="101">
        <f t="shared" si="34"/>
        <v>250</v>
      </c>
      <c r="J130" s="113">
        <v>1000</v>
      </c>
      <c r="K130" s="102">
        <f t="shared" si="35"/>
        <v>30</v>
      </c>
      <c r="L130" s="102"/>
      <c r="M130" s="102"/>
      <c r="N130" s="113">
        <v>30</v>
      </c>
      <c r="O130" s="102"/>
      <c r="P130" s="102"/>
      <c r="Q130" s="102" t="s">
        <v>91</v>
      </c>
      <c r="R130" s="99"/>
    </row>
    <row r="131" s="78" customFormat="1" ht="13.5" spans="1:18">
      <c r="A131" s="104" t="s">
        <v>192</v>
      </c>
      <c r="B131" s="113">
        <v>1</v>
      </c>
      <c r="C131" s="99" t="s">
        <v>193</v>
      </c>
      <c r="D131" s="99" t="s">
        <v>194</v>
      </c>
      <c r="E131" s="99" t="s">
        <v>169</v>
      </c>
      <c r="F131" s="113">
        <v>1000</v>
      </c>
      <c r="G131" s="108" t="s">
        <v>195</v>
      </c>
      <c r="H131" s="113">
        <v>2025</v>
      </c>
      <c r="I131" s="101">
        <f t="shared" si="34"/>
        <v>250</v>
      </c>
      <c r="J131" s="113">
        <v>1000</v>
      </c>
      <c r="K131" s="102">
        <f t="shared" si="35"/>
        <v>30</v>
      </c>
      <c r="L131" s="102"/>
      <c r="M131" s="102"/>
      <c r="N131" s="113">
        <v>30</v>
      </c>
      <c r="O131" s="102"/>
      <c r="P131" s="102"/>
      <c r="Q131" s="102" t="s">
        <v>91</v>
      </c>
      <c r="R131" s="99"/>
    </row>
    <row r="132" ht="13.5" spans="1:18">
      <c r="A132" s="98" t="s">
        <v>196</v>
      </c>
      <c r="B132" s="101">
        <f>SUM(B133:B149)</f>
        <v>17</v>
      </c>
      <c r="C132" s="99"/>
      <c r="D132" s="96"/>
      <c r="E132" s="99" t="s">
        <v>169</v>
      </c>
      <c r="F132" s="101">
        <f t="shared" ref="F132:P132" si="36">SUM(F133:F149)</f>
        <v>20750</v>
      </c>
      <c r="G132" s="100" t="s">
        <v>197</v>
      </c>
      <c r="H132" s="99"/>
      <c r="I132" s="101">
        <f t="shared" si="36"/>
        <v>5375</v>
      </c>
      <c r="J132" s="101">
        <f t="shared" si="36"/>
        <v>20750</v>
      </c>
      <c r="K132" s="102">
        <f t="shared" si="36"/>
        <v>1225</v>
      </c>
      <c r="L132" s="102">
        <f t="shared" si="36"/>
        <v>0</v>
      </c>
      <c r="M132" s="102">
        <f t="shared" si="36"/>
        <v>0</v>
      </c>
      <c r="N132" s="102">
        <f t="shared" si="36"/>
        <v>1225</v>
      </c>
      <c r="O132" s="102">
        <f t="shared" si="36"/>
        <v>0</v>
      </c>
      <c r="P132" s="102">
        <f t="shared" si="36"/>
        <v>0</v>
      </c>
      <c r="Q132" s="102"/>
      <c r="R132" s="99"/>
    </row>
    <row r="133" s="78" customFormat="1" ht="13.5" spans="1:18">
      <c r="A133" s="104" t="s">
        <v>198</v>
      </c>
      <c r="B133" s="113">
        <v>1</v>
      </c>
      <c r="C133" s="99" t="s">
        <v>34</v>
      </c>
      <c r="D133" s="96"/>
      <c r="E133" s="99" t="s">
        <v>169</v>
      </c>
      <c r="F133" s="113">
        <v>2000</v>
      </c>
      <c r="G133" s="108" t="s">
        <v>199</v>
      </c>
      <c r="H133" s="113">
        <v>2021</v>
      </c>
      <c r="I133" s="101">
        <f t="shared" ref="I133:I142" si="37">J133/4</f>
        <v>500</v>
      </c>
      <c r="J133" s="113">
        <v>2000</v>
      </c>
      <c r="K133" s="102">
        <f t="shared" ref="K133:K142" si="38">L133+M133+N133+O133+P133</f>
        <v>120</v>
      </c>
      <c r="L133" s="102"/>
      <c r="M133" s="102"/>
      <c r="N133" s="113">
        <v>120</v>
      </c>
      <c r="O133" s="102"/>
      <c r="P133" s="102"/>
      <c r="Q133" s="102" t="s">
        <v>91</v>
      </c>
      <c r="R133" s="99"/>
    </row>
    <row r="134" s="78" customFormat="1" ht="13.5" spans="1:18">
      <c r="A134" s="104" t="s">
        <v>198</v>
      </c>
      <c r="B134" s="113">
        <v>1</v>
      </c>
      <c r="C134" s="99" t="s">
        <v>34</v>
      </c>
      <c r="D134" s="96"/>
      <c r="E134" s="99" t="s">
        <v>169</v>
      </c>
      <c r="F134" s="113">
        <v>2000</v>
      </c>
      <c r="G134" s="108" t="s">
        <v>199</v>
      </c>
      <c r="H134" s="113">
        <v>2022</v>
      </c>
      <c r="I134" s="101">
        <f t="shared" si="37"/>
        <v>500</v>
      </c>
      <c r="J134" s="113">
        <v>2000</v>
      </c>
      <c r="K134" s="102">
        <f t="shared" si="38"/>
        <v>120</v>
      </c>
      <c r="L134" s="102"/>
      <c r="M134" s="102"/>
      <c r="N134" s="113">
        <v>120</v>
      </c>
      <c r="O134" s="102"/>
      <c r="P134" s="102"/>
      <c r="Q134" s="102" t="s">
        <v>91</v>
      </c>
      <c r="R134" s="99"/>
    </row>
    <row r="135" s="78" customFormat="1" ht="13.5" spans="1:18">
      <c r="A135" s="104" t="s">
        <v>198</v>
      </c>
      <c r="B135" s="113">
        <v>1</v>
      </c>
      <c r="C135" s="99" t="s">
        <v>34</v>
      </c>
      <c r="D135" s="96"/>
      <c r="E135" s="99" t="s">
        <v>169</v>
      </c>
      <c r="F135" s="113">
        <v>2000</v>
      </c>
      <c r="G135" s="108" t="s">
        <v>199</v>
      </c>
      <c r="H135" s="113">
        <v>2023</v>
      </c>
      <c r="I135" s="101">
        <f t="shared" si="37"/>
        <v>500</v>
      </c>
      <c r="J135" s="113">
        <v>2000</v>
      </c>
      <c r="K135" s="102">
        <f t="shared" si="38"/>
        <v>120</v>
      </c>
      <c r="L135" s="102"/>
      <c r="M135" s="102"/>
      <c r="N135" s="113">
        <v>120</v>
      </c>
      <c r="O135" s="102"/>
      <c r="P135" s="102"/>
      <c r="Q135" s="102" t="s">
        <v>91</v>
      </c>
      <c r="R135" s="99"/>
    </row>
    <row r="136" s="78" customFormat="1" ht="13.5" spans="1:18">
      <c r="A136" s="104" t="s">
        <v>198</v>
      </c>
      <c r="B136" s="113">
        <v>1</v>
      </c>
      <c r="C136" s="99" t="s">
        <v>34</v>
      </c>
      <c r="D136" s="96"/>
      <c r="E136" s="99" t="s">
        <v>169</v>
      </c>
      <c r="F136" s="113">
        <v>2000</v>
      </c>
      <c r="G136" s="108" t="s">
        <v>199</v>
      </c>
      <c r="H136" s="113">
        <v>2024</v>
      </c>
      <c r="I136" s="101">
        <f t="shared" si="37"/>
        <v>500</v>
      </c>
      <c r="J136" s="113">
        <v>2000</v>
      </c>
      <c r="K136" s="102">
        <f t="shared" si="38"/>
        <v>120</v>
      </c>
      <c r="L136" s="102"/>
      <c r="M136" s="102"/>
      <c r="N136" s="113">
        <v>120</v>
      </c>
      <c r="O136" s="102"/>
      <c r="P136" s="102"/>
      <c r="Q136" s="102" t="s">
        <v>91</v>
      </c>
      <c r="R136" s="99"/>
    </row>
    <row r="137" s="78" customFormat="1" ht="13.5" spans="1:18">
      <c r="A137" s="104" t="s">
        <v>198</v>
      </c>
      <c r="B137" s="99">
        <v>1</v>
      </c>
      <c r="C137" s="99" t="s">
        <v>34</v>
      </c>
      <c r="D137" s="99"/>
      <c r="E137" s="99" t="s">
        <v>169</v>
      </c>
      <c r="F137" s="99">
        <v>2000</v>
      </c>
      <c r="G137" s="100" t="s">
        <v>199</v>
      </c>
      <c r="H137" s="99">
        <v>2025</v>
      </c>
      <c r="I137" s="101">
        <f t="shared" si="37"/>
        <v>500</v>
      </c>
      <c r="J137" s="99">
        <v>2000</v>
      </c>
      <c r="K137" s="102">
        <f t="shared" si="38"/>
        <v>120</v>
      </c>
      <c r="L137" s="99"/>
      <c r="M137" s="99"/>
      <c r="N137" s="99">
        <v>120</v>
      </c>
      <c r="O137" s="102"/>
      <c r="P137" s="102"/>
      <c r="Q137" s="102" t="s">
        <v>91</v>
      </c>
      <c r="R137" s="99"/>
    </row>
    <row r="138" s="78" customFormat="1" ht="13.5" spans="1:18">
      <c r="A138" s="104" t="s">
        <v>200</v>
      </c>
      <c r="B138" s="99">
        <v>1</v>
      </c>
      <c r="C138" s="99" t="s">
        <v>34</v>
      </c>
      <c r="D138" s="99"/>
      <c r="E138" s="99" t="s">
        <v>169</v>
      </c>
      <c r="F138" s="99">
        <v>100</v>
      </c>
      <c r="G138" s="100" t="s">
        <v>201</v>
      </c>
      <c r="H138" s="99">
        <v>2021</v>
      </c>
      <c r="I138" s="101">
        <f t="shared" si="37"/>
        <v>25</v>
      </c>
      <c r="J138" s="99">
        <v>100</v>
      </c>
      <c r="K138" s="102">
        <f t="shared" si="38"/>
        <v>1</v>
      </c>
      <c r="L138" s="99"/>
      <c r="M138" s="99"/>
      <c r="N138" s="102">
        <v>1</v>
      </c>
      <c r="O138" s="102"/>
      <c r="P138" s="102"/>
      <c r="Q138" s="102" t="s">
        <v>91</v>
      </c>
      <c r="R138" s="99"/>
    </row>
    <row r="139" s="78" customFormat="1" ht="13.5" spans="1:18">
      <c r="A139" s="104" t="s">
        <v>200</v>
      </c>
      <c r="B139" s="99">
        <v>1</v>
      </c>
      <c r="C139" s="99" t="s">
        <v>34</v>
      </c>
      <c r="D139" s="99"/>
      <c r="E139" s="99" t="s">
        <v>169</v>
      </c>
      <c r="F139" s="99">
        <v>100</v>
      </c>
      <c r="G139" s="100" t="s">
        <v>201</v>
      </c>
      <c r="H139" s="99">
        <v>2022</v>
      </c>
      <c r="I139" s="101">
        <f t="shared" si="37"/>
        <v>25</v>
      </c>
      <c r="J139" s="99">
        <v>100</v>
      </c>
      <c r="K139" s="102">
        <f t="shared" si="38"/>
        <v>1</v>
      </c>
      <c r="L139" s="99"/>
      <c r="M139" s="99"/>
      <c r="N139" s="102">
        <v>1</v>
      </c>
      <c r="O139" s="102"/>
      <c r="P139" s="102"/>
      <c r="Q139" s="102" t="s">
        <v>91</v>
      </c>
      <c r="R139" s="99"/>
    </row>
    <row r="140" s="78" customFormat="1" ht="13.5" spans="1:18">
      <c r="A140" s="104" t="s">
        <v>200</v>
      </c>
      <c r="B140" s="99">
        <v>1</v>
      </c>
      <c r="C140" s="99" t="s">
        <v>34</v>
      </c>
      <c r="D140" s="99"/>
      <c r="E140" s="99" t="s">
        <v>169</v>
      </c>
      <c r="F140" s="99">
        <v>100</v>
      </c>
      <c r="G140" s="100" t="s">
        <v>201</v>
      </c>
      <c r="H140" s="99">
        <v>2023</v>
      </c>
      <c r="I140" s="101">
        <f t="shared" si="37"/>
        <v>25</v>
      </c>
      <c r="J140" s="99">
        <v>100</v>
      </c>
      <c r="K140" s="102">
        <f t="shared" si="38"/>
        <v>1</v>
      </c>
      <c r="L140" s="99"/>
      <c r="M140" s="99"/>
      <c r="N140" s="102">
        <v>1</v>
      </c>
      <c r="O140" s="102"/>
      <c r="P140" s="102"/>
      <c r="Q140" s="102" t="s">
        <v>91</v>
      </c>
      <c r="R140" s="99"/>
    </row>
    <row r="141" s="78" customFormat="1" ht="13.5" spans="1:18">
      <c r="A141" s="104" t="s">
        <v>200</v>
      </c>
      <c r="B141" s="99">
        <v>1</v>
      </c>
      <c r="C141" s="99" t="s">
        <v>34</v>
      </c>
      <c r="D141" s="99"/>
      <c r="E141" s="99" t="s">
        <v>169</v>
      </c>
      <c r="F141" s="99">
        <v>100</v>
      </c>
      <c r="G141" s="100" t="s">
        <v>201</v>
      </c>
      <c r="H141" s="99">
        <v>2024</v>
      </c>
      <c r="I141" s="101">
        <f t="shared" si="37"/>
        <v>25</v>
      </c>
      <c r="J141" s="99">
        <v>100</v>
      </c>
      <c r="K141" s="102">
        <f t="shared" si="38"/>
        <v>1</v>
      </c>
      <c r="L141" s="99"/>
      <c r="M141" s="99"/>
      <c r="N141" s="102">
        <v>1</v>
      </c>
      <c r="O141" s="102"/>
      <c r="P141" s="102"/>
      <c r="Q141" s="102" t="s">
        <v>91</v>
      </c>
      <c r="R141" s="99"/>
    </row>
    <row r="142" s="78" customFormat="1" ht="13.5" spans="1:18">
      <c r="A142" s="104" t="s">
        <v>200</v>
      </c>
      <c r="B142" s="99">
        <v>1</v>
      </c>
      <c r="C142" s="99" t="s">
        <v>34</v>
      </c>
      <c r="D142" s="99"/>
      <c r="E142" s="99" t="s">
        <v>169</v>
      </c>
      <c r="F142" s="99">
        <v>100</v>
      </c>
      <c r="G142" s="100" t="s">
        <v>201</v>
      </c>
      <c r="H142" s="99">
        <v>2025</v>
      </c>
      <c r="I142" s="101">
        <f t="shared" si="37"/>
        <v>25</v>
      </c>
      <c r="J142" s="99">
        <v>100</v>
      </c>
      <c r="K142" s="102">
        <f t="shared" si="38"/>
        <v>1</v>
      </c>
      <c r="L142" s="99"/>
      <c r="M142" s="99"/>
      <c r="N142" s="102">
        <v>1</v>
      </c>
      <c r="O142" s="102"/>
      <c r="P142" s="102"/>
      <c r="Q142" s="102" t="s">
        <v>91</v>
      </c>
      <c r="R142" s="99"/>
    </row>
    <row r="143" s="78" customFormat="1" ht="13.5" spans="1:18">
      <c r="A143" s="104" t="s">
        <v>202</v>
      </c>
      <c r="B143" s="99">
        <v>1</v>
      </c>
      <c r="C143" s="99" t="s">
        <v>105</v>
      </c>
      <c r="D143" s="99" t="s">
        <v>112</v>
      </c>
      <c r="E143" s="99" t="s">
        <v>169</v>
      </c>
      <c r="F143" s="99">
        <v>150</v>
      </c>
      <c r="G143" s="100" t="s">
        <v>203</v>
      </c>
      <c r="H143" s="99">
        <v>2021</v>
      </c>
      <c r="I143" s="99">
        <v>150</v>
      </c>
      <c r="J143" s="99">
        <v>150</v>
      </c>
      <c r="K143" s="102">
        <v>12</v>
      </c>
      <c r="L143" s="99"/>
      <c r="M143" s="99"/>
      <c r="N143" s="102">
        <v>12</v>
      </c>
      <c r="O143" s="102"/>
      <c r="P143" s="102"/>
      <c r="Q143" s="102" t="s">
        <v>91</v>
      </c>
      <c r="R143" s="99"/>
    </row>
    <row r="144" s="78" customFormat="1" ht="13.5" spans="1:18">
      <c r="A144" s="104" t="s">
        <v>204</v>
      </c>
      <c r="B144" s="99">
        <v>1</v>
      </c>
      <c r="C144" s="99" t="s">
        <v>105</v>
      </c>
      <c r="D144" s="99" t="s">
        <v>115</v>
      </c>
      <c r="E144" s="99" t="s">
        <v>169</v>
      </c>
      <c r="F144" s="99">
        <v>100</v>
      </c>
      <c r="G144" s="100" t="s">
        <v>205</v>
      </c>
      <c r="H144" s="99">
        <v>2021</v>
      </c>
      <c r="I144" s="99">
        <v>100</v>
      </c>
      <c r="J144" s="99">
        <v>100</v>
      </c>
      <c r="K144" s="102">
        <v>8</v>
      </c>
      <c r="L144" s="99"/>
      <c r="M144" s="99"/>
      <c r="N144" s="102">
        <v>8</v>
      </c>
      <c r="O144" s="102"/>
      <c r="P144" s="102"/>
      <c r="Q144" s="102" t="s">
        <v>206</v>
      </c>
      <c r="R144" s="99"/>
    </row>
    <row r="145" s="78" customFormat="1" ht="13.5" spans="1:18">
      <c r="A145" s="104" t="s">
        <v>207</v>
      </c>
      <c r="B145" s="113">
        <v>1</v>
      </c>
      <c r="C145" s="99" t="s">
        <v>193</v>
      </c>
      <c r="D145" s="99" t="s">
        <v>194</v>
      </c>
      <c r="E145" s="99" t="s">
        <v>169</v>
      </c>
      <c r="F145" s="113">
        <v>2000</v>
      </c>
      <c r="G145" s="108" t="s">
        <v>199</v>
      </c>
      <c r="H145" s="99">
        <v>2021</v>
      </c>
      <c r="I145" s="101">
        <f t="shared" ref="I145:I149" si="39">J145/4</f>
        <v>500</v>
      </c>
      <c r="J145" s="113">
        <v>2000</v>
      </c>
      <c r="K145" s="102">
        <f t="shared" ref="K145:K149" si="40">L145+M145+N145+O145+P145</f>
        <v>120</v>
      </c>
      <c r="L145" s="99"/>
      <c r="M145" s="99"/>
      <c r="N145" s="113">
        <v>120</v>
      </c>
      <c r="O145" s="102"/>
      <c r="P145" s="102"/>
      <c r="Q145" s="102" t="s">
        <v>91</v>
      </c>
      <c r="R145" s="99"/>
    </row>
    <row r="146" s="78" customFormat="1" ht="13.5" spans="1:18">
      <c r="A146" s="104" t="s">
        <v>207</v>
      </c>
      <c r="B146" s="113">
        <v>1</v>
      </c>
      <c r="C146" s="99" t="s">
        <v>193</v>
      </c>
      <c r="D146" s="99" t="s">
        <v>194</v>
      </c>
      <c r="E146" s="99" t="s">
        <v>169</v>
      </c>
      <c r="F146" s="113">
        <v>2000</v>
      </c>
      <c r="G146" s="108" t="s">
        <v>199</v>
      </c>
      <c r="H146" s="99">
        <v>2022</v>
      </c>
      <c r="I146" s="101">
        <f t="shared" si="39"/>
        <v>500</v>
      </c>
      <c r="J146" s="113">
        <v>2000</v>
      </c>
      <c r="K146" s="102">
        <f t="shared" si="40"/>
        <v>120</v>
      </c>
      <c r="L146" s="99"/>
      <c r="M146" s="99"/>
      <c r="N146" s="113">
        <v>120</v>
      </c>
      <c r="O146" s="102"/>
      <c r="P146" s="102"/>
      <c r="Q146" s="102" t="s">
        <v>91</v>
      </c>
      <c r="R146" s="99"/>
    </row>
    <row r="147" s="78" customFormat="1" ht="13.5" spans="1:18">
      <c r="A147" s="104" t="s">
        <v>207</v>
      </c>
      <c r="B147" s="113">
        <v>1</v>
      </c>
      <c r="C147" s="99" t="s">
        <v>193</v>
      </c>
      <c r="D147" s="99" t="s">
        <v>194</v>
      </c>
      <c r="E147" s="99" t="s">
        <v>169</v>
      </c>
      <c r="F147" s="113">
        <v>2000</v>
      </c>
      <c r="G147" s="108" t="s">
        <v>199</v>
      </c>
      <c r="H147" s="99">
        <v>2023</v>
      </c>
      <c r="I147" s="101">
        <f t="shared" si="39"/>
        <v>500</v>
      </c>
      <c r="J147" s="113">
        <v>2000</v>
      </c>
      <c r="K147" s="102">
        <f t="shared" si="40"/>
        <v>120</v>
      </c>
      <c r="L147" s="99"/>
      <c r="M147" s="99"/>
      <c r="N147" s="113">
        <v>120</v>
      </c>
      <c r="O147" s="102"/>
      <c r="P147" s="102"/>
      <c r="Q147" s="102" t="s">
        <v>91</v>
      </c>
      <c r="R147" s="99"/>
    </row>
    <row r="148" s="78" customFormat="1" ht="13.5" spans="1:18">
      <c r="A148" s="104" t="s">
        <v>207</v>
      </c>
      <c r="B148" s="113">
        <v>1</v>
      </c>
      <c r="C148" s="99" t="s">
        <v>193</v>
      </c>
      <c r="D148" s="99" t="s">
        <v>194</v>
      </c>
      <c r="E148" s="99" t="s">
        <v>169</v>
      </c>
      <c r="F148" s="113">
        <v>2000</v>
      </c>
      <c r="G148" s="108" t="s">
        <v>199</v>
      </c>
      <c r="H148" s="99">
        <v>2024</v>
      </c>
      <c r="I148" s="101">
        <f t="shared" si="39"/>
        <v>500</v>
      </c>
      <c r="J148" s="113">
        <v>2000</v>
      </c>
      <c r="K148" s="102">
        <f t="shared" si="40"/>
        <v>120</v>
      </c>
      <c r="L148" s="99"/>
      <c r="M148" s="99"/>
      <c r="N148" s="113">
        <v>120</v>
      </c>
      <c r="O148" s="102"/>
      <c r="P148" s="102"/>
      <c r="Q148" s="102" t="s">
        <v>91</v>
      </c>
      <c r="R148" s="99"/>
    </row>
    <row r="149" s="78" customFormat="1" ht="13.5" spans="1:18">
      <c r="A149" s="104" t="s">
        <v>207</v>
      </c>
      <c r="B149" s="113">
        <v>1</v>
      </c>
      <c r="C149" s="99" t="s">
        <v>193</v>
      </c>
      <c r="D149" s="99" t="s">
        <v>194</v>
      </c>
      <c r="E149" s="99" t="s">
        <v>169</v>
      </c>
      <c r="F149" s="113">
        <v>2000</v>
      </c>
      <c r="G149" s="108" t="s">
        <v>199</v>
      </c>
      <c r="H149" s="99">
        <v>2025</v>
      </c>
      <c r="I149" s="101">
        <f t="shared" si="39"/>
        <v>500</v>
      </c>
      <c r="J149" s="113">
        <v>2000</v>
      </c>
      <c r="K149" s="102">
        <f t="shared" si="40"/>
        <v>120</v>
      </c>
      <c r="L149" s="99"/>
      <c r="M149" s="99"/>
      <c r="N149" s="113">
        <v>120</v>
      </c>
      <c r="O149" s="102"/>
      <c r="P149" s="102"/>
      <c r="Q149" s="102" t="s">
        <v>91</v>
      </c>
      <c r="R149" s="99"/>
    </row>
    <row r="150" s="77" customFormat="1" spans="1:18">
      <c r="A150" s="129" t="s">
        <v>208</v>
      </c>
      <c r="B150" s="96">
        <f>B151+B157+B158</f>
        <v>15</v>
      </c>
      <c r="C150" s="96"/>
      <c r="D150" s="96"/>
      <c r="E150" s="96" t="s">
        <v>80</v>
      </c>
      <c r="F150" s="96"/>
      <c r="G150" s="96" t="s">
        <v>26</v>
      </c>
      <c r="H150" s="96"/>
      <c r="I150" s="96">
        <f t="shared" ref="I150:P150" si="41">I151+I157+I158</f>
        <v>9253</v>
      </c>
      <c r="J150" s="96">
        <f t="shared" si="41"/>
        <v>37012</v>
      </c>
      <c r="K150" s="122">
        <f t="shared" si="41"/>
        <v>27000</v>
      </c>
      <c r="L150" s="122">
        <f t="shared" si="41"/>
        <v>0</v>
      </c>
      <c r="M150" s="122">
        <f t="shared" si="41"/>
        <v>0</v>
      </c>
      <c r="N150" s="122">
        <f t="shared" si="41"/>
        <v>26800</v>
      </c>
      <c r="O150" s="122">
        <f t="shared" si="41"/>
        <v>200</v>
      </c>
      <c r="P150" s="122">
        <f t="shared" si="41"/>
        <v>0</v>
      </c>
      <c r="Q150" s="122"/>
      <c r="R150" s="96"/>
    </row>
    <row r="151" ht="13.5" spans="1:18">
      <c r="A151" s="98" t="s">
        <v>209</v>
      </c>
      <c r="B151" s="101">
        <f>SUM(B152:B156)</f>
        <v>5</v>
      </c>
      <c r="C151" s="99"/>
      <c r="D151" s="99"/>
      <c r="E151" s="99" t="s">
        <v>80</v>
      </c>
      <c r="F151" s="101">
        <f t="shared" ref="F151:P151" si="42">SUM(F152:F156)</f>
        <v>178</v>
      </c>
      <c r="G151" s="108" t="s">
        <v>210</v>
      </c>
      <c r="H151" s="99"/>
      <c r="I151" s="101">
        <f t="shared" si="42"/>
        <v>178</v>
      </c>
      <c r="J151" s="101">
        <f t="shared" si="42"/>
        <v>712</v>
      </c>
      <c r="K151" s="102">
        <f t="shared" si="42"/>
        <v>26700</v>
      </c>
      <c r="L151" s="102">
        <f t="shared" si="42"/>
        <v>0</v>
      </c>
      <c r="M151" s="102">
        <f t="shared" si="42"/>
        <v>0</v>
      </c>
      <c r="N151" s="102">
        <f t="shared" si="42"/>
        <v>26700</v>
      </c>
      <c r="O151" s="102">
        <f t="shared" si="42"/>
        <v>0</v>
      </c>
      <c r="P151" s="102">
        <f t="shared" si="42"/>
        <v>0</v>
      </c>
      <c r="Q151" s="102"/>
      <c r="R151" s="99"/>
    </row>
    <row r="152" s="78" customFormat="1" ht="13.5" spans="1:18">
      <c r="A152" s="104" t="s">
        <v>211</v>
      </c>
      <c r="B152" s="99">
        <v>1</v>
      </c>
      <c r="C152" s="99" t="s">
        <v>34</v>
      </c>
      <c r="D152" s="99"/>
      <c r="E152" s="99" t="s">
        <v>80</v>
      </c>
      <c r="F152" s="99">
        <v>34</v>
      </c>
      <c r="G152" s="108" t="s">
        <v>212</v>
      </c>
      <c r="H152" s="99">
        <v>2021</v>
      </c>
      <c r="I152" s="99">
        <v>34</v>
      </c>
      <c r="J152" s="101">
        <f t="shared" ref="J152:J156" si="43">I152*4</f>
        <v>136</v>
      </c>
      <c r="K152" s="102">
        <f t="shared" ref="K152:K156" si="44">L152+M152+N152+O152+P152</f>
        <v>5100</v>
      </c>
      <c r="L152" s="102"/>
      <c r="M152" s="102"/>
      <c r="N152" s="102">
        <v>5100</v>
      </c>
      <c r="O152" s="102"/>
      <c r="P152" s="102"/>
      <c r="Q152" s="102" t="s">
        <v>213</v>
      </c>
      <c r="R152" s="99"/>
    </row>
    <row r="153" s="78" customFormat="1" ht="13.5" spans="1:18">
      <c r="A153" s="104" t="s">
        <v>211</v>
      </c>
      <c r="B153" s="99">
        <v>1</v>
      </c>
      <c r="C153" s="99" t="s">
        <v>34</v>
      </c>
      <c r="D153" s="99"/>
      <c r="E153" s="99" t="s">
        <v>80</v>
      </c>
      <c r="F153" s="99">
        <v>36</v>
      </c>
      <c r="G153" s="108" t="s">
        <v>214</v>
      </c>
      <c r="H153" s="99">
        <v>2022</v>
      </c>
      <c r="I153" s="99">
        <v>36</v>
      </c>
      <c r="J153" s="101">
        <f t="shared" si="43"/>
        <v>144</v>
      </c>
      <c r="K153" s="102">
        <f t="shared" si="44"/>
        <v>5400</v>
      </c>
      <c r="L153" s="102"/>
      <c r="M153" s="102"/>
      <c r="N153" s="102">
        <v>5400</v>
      </c>
      <c r="O153" s="102"/>
      <c r="P153" s="102"/>
      <c r="Q153" s="102" t="s">
        <v>213</v>
      </c>
      <c r="R153" s="99"/>
    </row>
    <row r="154" s="78" customFormat="1" ht="13.5" spans="1:18">
      <c r="A154" s="104" t="s">
        <v>211</v>
      </c>
      <c r="B154" s="99">
        <v>1</v>
      </c>
      <c r="C154" s="99" t="s">
        <v>34</v>
      </c>
      <c r="D154" s="99"/>
      <c r="E154" s="99" t="s">
        <v>80</v>
      </c>
      <c r="F154" s="99">
        <v>36</v>
      </c>
      <c r="G154" s="108" t="s">
        <v>214</v>
      </c>
      <c r="H154" s="99">
        <v>2023</v>
      </c>
      <c r="I154" s="99">
        <v>36</v>
      </c>
      <c r="J154" s="101">
        <f t="shared" si="43"/>
        <v>144</v>
      </c>
      <c r="K154" s="102">
        <f t="shared" si="44"/>
        <v>5400</v>
      </c>
      <c r="L154" s="102"/>
      <c r="M154" s="102"/>
      <c r="N154" s="102">
        <v>5400</v>
      </c>
      <c r="O154" s="102"/>
      <c r="P154" s="102"/>
      <c r="Q154" s="102" t="s">
        <v>213</v>
      </c>
      <c r="R154" s="99"/>
    </row>
    <row r="155" s="78" customFormat="1" ht="13.5" spans="1:18">
      <c r="A155" s="104" t="s">
        <v>211</v>
      </c>
      <c r="B155" s="99">
        <v>1</v>
      </c>
      <c r="C155" s="99" t="s">
        <v>34</v>
      </c>
      <c r="D155" s="99"/>
      <c r="E155" s="99" t="s">
        <v>80</v>
      </c>
      <c r="F155" s="99">
        <v>36</v>
      </c>
      <c r="G155" s="108" t="s">
        <v>214</v>
      </c>
      <c r="H155" s="99">
        <v>2024</v>
      </c>
      <c r="I155" s="99">
        <v>36</v>
      </c>
      <c r="J155" s="101">
        <f t="shared" si="43"/>
        <v>144</v>
      </c>
      <c r="K155" s="102">
        <f t="shared" si="44"/>
        <v>5400</v>
      </c>
      <c r="L155" s="102"/>
      <c r="M155" s="102"/>
      <c r="N155" s="102">
        <v>5400</v>
      </c>
      <c r="O155" s="102"/>
      <c r="P155" s="102"/>
      <c r="Q155" s="102" t="s">
        <v>213</v>
      </c>
      <c r="R155" s="99"/>
    </row>
    <row r="156" s="78" customFormat="1" ht="13.5" spans="1:18">
      <c r="A156" s="104" t="s">
        <v>211</v>
      </c>
      <c r="B156" s="99">
        <v>1</v>
      </c>
      <c r="C156" s="99" t="s">
        <v>34</v>
      </c>
      <c r="D156" s="99"/>
      <c r="E156" s="99" t="s">
        <v>80</v>
      </c>
      <c r="F156" s="99">
        <v>36</v>
      </c>
      <c r="G156" s="108" t="s">
        <v>214</v>
      </c>
      <c r="H156" s="99">
        <v>2025</v>
      </c>
      <c r="I156" s="99">
        <v>36</v>
      </c>
      <c r="J156" s="101">
        <f t="shared" si="43"/>
        <v>144</v>
      </c>
      <c r="K156" s="102">
        <f t="shared" si="44"/>
        <v>5400</v>
      </c>
      <c r="L156" s="102"/>
      <c r="M156" s="102"/>
      <c r="N156" s="102">
        <v>5400</v>
      </c>
      <c r="O156" s="102"/>
      <c r="P156" s="102"/>
      <c r="Q156" s="102" t="s">
        <v>213</v>
      </c>
      <c r="R156" s="99"/>
    </row>
    <row r="157" ht="13.5" spans="1:18">
      <c r="A157" s="98" t="s">
        <v>215</v>
      </c>
      <c r="B157" s="101"/>
      <c r="C157" s="96"/>
      <c r="D157" s="99"/>
      <c r="E157" s="99" t="s">
        <v>80</v>
      </c>
      <c r="F157" s="101"/>
      <c r="G157" s="100"/>
      <c r="H157" s="99"/>
      <c r="I157" s="101"/>
      <c r="J157" s="101"/>
      <c r="K157" s="101"/>
      <c r="L157" s="101"/>
      <c r="M157" s="101"/>
      <c r="N157" s="101"/>
      <c r="O157" s="101"/>
      <c r="P157" s="101"/>
      <c r="Q157" s="102" t="s">
        <v>213</v>
      </c>
      <c r="R157" s="99"/>
    </row>
    <row r="158" ht="13.5" spans="1:18">
      <c r="A158" s="98" t="s">
        <v>216</v>
      </c>
      <c r="B158" s="101">
        <f>SUM(B159:B168)</f>
        <v>10</v>
      </c>
      <c r="C158" s="96"/>
      <c r="D158" s="99"/>
      <c r="E158" s="99" t="s">
        <v>80</v>
      </c>
      <c r="F158" s="101">
        <f t="shared" ref="F158:P158" si="45">SUM(F159:F168)</f>
        <v>60</v>
      </c>
      <c r="G158" s="100" t="s">
        <v>217</v>
      </c>
      <c r="H158" s="99"/>
      <c r="I158" s="101">
        <f t="shared" si="45"/>
        <v>9075</v>
      </c>
      <c r="J158" s="101">
        <f t="shared" si="45"/>
        <v>36300</v>
      </c>
      <c r="K158" s="102">
        <f t="shared" si="45"/>
        <v>300</v>
      </c>
      <c r="L158" s="102">
        <f t="shared" si="45"/>
        <v>0</v>
      </c>
      <c r="M158" s="102">
        <f t="shared" si="45"/>
        <v>0</v>
      </c>
      <c r="N158" s="102">
        <f t="shared" si="45"/>
        <v>100</v>
      </c>
      <c r="O158" s="102">
        <f t="shared" si="45"/>
        <v>200</v>
      </c>
      <c r="P158" s="102">
        <f t="shared" si="45"/>
        <v>0</v>
      </c>
      <c r="Q158" s="102"/>
      <c r="R158" s="99"/>
    </row>
    <row r="159" s="78" customFormat="1" ht="13.5" spans="1:18">
      <c r="A159" s="104" t="s">
        <v>218</v>
      </c>
      <c r="B159" s="99">
        <v>1</v>
      </c>
      <c r="C159" s="100" t="s">
        <v>34</v>
      </c>
      <c r="D159" s="99"/>
      <c r="E159" s="99" t="s">
        <v>80</v>
      </c>
      <c r="F159" s="99">
        <v>2</v>
      </c>
      <c r="G159" s="100" t="s">
        <v>219</v>
      </c>
      <c r="H159" s="99">
        <v>2021</v>
      </c>
      <c r="I159" s="99">
        <v>565</v>
      </c>
      <c r="J159" s="101">
        <f t="shared" ref="J159:J168" si="46">I159*4</f>
        <v>2260</v>
      </c>
      <c r="K159" s="102">
        <f t="shared" ref="K159:K168" si="47">L159+M159+N159+O159+P159</f>
        <v>40</v>
      </c>
      <c r="L159" s="102"/>
      <c r="M159" s="102"/>
      <c r="N159" s="102"/>
      <c r="O159" s="102">
        <v>40</v>
      </c>
      <c r="P159" s="102"/>
      <c r="Q159" s="102" t="s">
        <v>213</v>
      </c>
      <c r="R159" s="99"/>
    </row>
    <row r="160" s="78" customFormat="1" ht="13.5" spans="1:18">
      <c r="A160" s="104" t="s">
        <v>218</v>
      </c>
      <c r="B160" s="99">
        <v>1</v>
      </c>
      <c r="C160" s="100" t="s">
        <v>34</v>
      </c>
      <c r="D160" s="99"/>
      <c r="E160" s="99" t="s">
        <v>80</v>
      </c>
      <c r="F160" s="99">
        <v>2</v>
      </c>
      <c r="G160" s="100" t="s">
        <v>219</v>
      </c>
      <c r="H160" s="99">
        <v>2022</v>
      </c>
      <c r="I160" s="99">
        <v>565</v>
      </c>
      <c r="J160" s="101">
        <f t="shared" si="46"/>
        <v>2260</v>
      </c>
      <c r="K160" s="102">
        <f t="shared" si="47"/>
        <v>40</v>
      </c>
      <c r="L160" s="102"/>
      <c r="M160" s="102"/>
      <c r="N160" s="102"/>
      <c r="O160" s="102">
        <v>40</v>
      </c>
      <c r="P160" s="102"/>
      <c r="Q160" s="102" t="s">
        <v>213</v>
      </c>
      <c r="R160" s="99"/>
    </row>
    <row r="161" s="78" customFormat="1" ht="13.5" spans="1:18">
      <c r="A161" s="104" t="s">
        <v>218</v>
      </c>
      <c r="B161" s="99">
        <v>1</v>
      </c>
      <c r="C161" s="100" t="s">
        <v>34</v>
      </c>
      <c r="D161" s="99"/>
      <c r="E161" s="99" t="s">
        <v>80</v>
      </c>
      <c r="F161" s="99">
        <v>2</v>
      </c>
      <c r="G161" s="100" t="s">
        <v>219</v>
      </c>
      <c r="H161" s="99">
        <v>2023</v>
      </c>
      <c r="I161" s="99">
        <v>565</v>
      </c>
      <c r="J161" s="101">
        <f t="shared" si="46"/>
        <v>2260</v>
      </c>
      <c r="K161" s="102">
        <f t="shared" si="47"/>
        <v>40</v>
      </c>
      <c r="L161" s="102"/>
      <c r="M161" s="102"/>
      <c r="N161" s="102"/>
      <c r="O161" s="102">
        <v>40</v>
      </c>
      <c r="P161" s="102"/>
      <c r="Q161" s="102" t="s">
        <v>213</v>
      </c>
      <c r="R161" s="99"/>
    </row>
    <row r="162" s="78" customFormat="1" ht="13.5" spans="1:18">
      <c r="A162" s="104" t="s">
        <v>218</v>
      </c>
      <c r="B162" s="99">
        <v>1</v>
      </c>
      <c r="C162" s="100" t="s">
        <v>34</v>
      </c>
      <c r="D162" s="99"/>
      <c r="E162" s="99" t="s">
        <v>80</v>
      </c>
      <c r="F162" s="99">
        <v>2</v>
      </c>
      <c r="G162" s="100" t="s">
        <v>219</v>
      </c>
      <c r="H162" s="99">
        <v>2024</v>
      </c>
      <c r="I162" s="99">
        <v>565</v>
      </c>
      <c r="J162" s="101">
        <f t="shared" si="46"/>
        <v>2260</v>
      </c>
      <c r="K162" s="102">
        <f t="shared" si="47"/>
        <v>40</v>
      </c>
      <c r="L162" s="102"/>
      <c r="M162" s="102"/>
      <c r="N162" s="102"/>
      <c r="O162" s="102">
        <v>40</v>
      </c>
      <c r="P162" s="102"/>
      <c r="Q162" s="102" t="s">
        <v>213</v>
      </c>
      <c r="R162" s="99"/>
    </row>
    <row r="163" s="78" customFormat="1" ht="13.5" spans="1:18">
      <c r="A163" s="104" t="s">
        <v>218</v>
      </c>
      <c r="B163" s="99">
        <v>1</v>
      </c>
      <c r="C163" s="100" t="s">
        <v>34</v>
      </c>
      <c r="D163" s="99"/>
      <c r="E163" s="99" t="s">
        <v>80</v>
      </c>
      <c r="F163" s="99">
        <v>2</v>
      </c>
      <c r="G163" s="100" t="s">
        <v>219</v>
      </c>
      <c r="H163" s="99">
        <v>2025</v>
      </c>
      <c r="I163" s="99">
        <v>565</v>
      </c>
      <c r="J163" s="101">
        <f t="shared" si="46"/>
        <v>2260</v>
      </c>
      <c r="K163" s="102">
        <f t="shared" si="47"/>
        <v>40</v>
      </c>
      <c r="L163" s="102"/>
      <c r="M163" s="102"/>
      <c r="N163" s="102"/>
      <c r="O163" s="102">
        <v>40</v>
      </c>
      <c r="P163" s="102"/>
      <c r="Q163" s="102" t="s">
        <v>213</v>
      </c>
      <c r="R163" s="99"/>
    </row>
    <row r="164" s="78" customFormat="1" ht="13.5" spans="1:18">
      <c r="A164" s="104" t="s">
        <v>220</v>
      </c>
      <c r="B164" s="99">
        <v>1</v>
      </c>
      <c r="C164" s="100" t="s">
        <v>34</v>
      </c>
      <c r="D164" s="99"/>
      <c r="E164" s="99" t="s">
        <v>80</v>
      </c>
      <c r="F164" s="99">
        <v>10</v>
      </c>
      <c r="G164" s="100" t="s">
        <v>221</v>
      </c>
      <c r="H164" s="99">
        <v>2021</v>
      </c>
      <c r="I164" s="99">
        <v>1250</v>
      </c>
      <c r="J164" s="101">
        <f t="shared" si="46"/>
        <v>5000</v>
      </c>
      <c r="K164" s="102">
        <f t="shared" si="47"/>
        <v>20</v>
      </c>
      <c r="L164" s="102"/>
      <c r="M164" s="102"/>
      <c r="N164" s="102">
        <v>20</v>
      </c>
      <c r="O164" s="102"/>
      <c r="P164" s="102"/>
      <c r="Q164" s="102" t="s">
        <v>222</v>
      </c>
      <c r="R164" s="99"/>
    </row>
    <row r="165" s="78" customFormat="1" ht="13.5" spans="1:18">
      <c r="A165" s="104" t="s">
        <v>220</v>
      </c>
      <c r="B165" s="99">
        <v>1</v>
      </c>
      <c r="C165" s="100" t="s">
        <v>34</v>
      </c>
      <c r="D165" s="99"/>
      <c r="E165" s="99" t="s">
        <v>80</v>
      </c>
      <c r="F165" s="99">
        <v>10</v>
      </c>
      <c r="G165" s="100" t="s">
        <v>221</v>
      </c>
      <c r="H165" s="99">
        <v>2022</v>
      </c>
      <c r="I165" s="99">
        <v>1250</v>
      </c>
      <c r="J165" s="101">
        <f t="shared" si="46"/>
        <v>5000</v>
      </c>
      <c r="K165" s="102">
        <f t="shared" si="47"/>
        <v>20</v>
      </c>
      <c r="L165" s="102"/>
      <c r="M165" s="102"/>
      <c r="N165" s="102">
        <v>20</v>
      </c>
      <c r="O165" s="102"/>
      <c r="P165" s="102"/>
      <c r="Q165" s="102" t="s">
        <v>222</v>
      </c>
      <c r="R165" s="99"/>
    </row>
    <row r="166" s="78" customFormat="1" ht="13.5" spans="1:18">
      <c r="A166" s="104" t="s">
        <v>220</v>
      </c>
      <c r="B166" s="99">
        <v>1</v>
      </c>
      <c r="C166" s="100" t="s">
        <v>34</v>
      </c>
      <c r="D166" s="99"/>
      <c r="E166" s="99" t="s">
        <v>80</v>
      </c>
      <c r="F166" s="99">
        <v>10</v>
      </c>
      <c r="G166" s="100" t="s">
        <v>221</v>
      </c>
      <c r="H166" s="99">
        <v>2023</v>
      </c>
      <c r="I166" s="99">
        <v>1250</v>
      </c>
      <c r="J166" s="101">
        <f t="shared" si="46"/>
        <v>5000</v>
      </c>
      <c r="K166" s="102">
        <f t="shared" si="47"/>
        <v>20</v>
      </c>
      <c r="L166" s="102"/>
      <c r="M166" s="102"/>
      <c r="N166" s="102">
        <v>20</v>
      </c>
      <c r="O166" s="102"/>
      <c r="P166" s="102"/>
      <c r="Q166" s="102" t="s">
        <v>222</v>
      </c>
      <c r="R166" s="99"/>
    </row>
    <row r="167" s="78" customFormat="1" ht="13.5" spans="1:18">
      <c r="A167" s="104" t="s">
        <v>220</v>
      </c>
      <c r="B167" s="99">
        <v>1</v>
      </c>
      <c r="C167" s="100" t="s">
        <v>34</v>
      </c>
      <c r="D167" s="99"/>
      <c r="E167" s="99" t="s">
        <v>80</v>
      </c>
      <c r="F167" s="99">
        <v>10</v>
      </c>
      <c r="G167" s="100" t="s">
        <v>221</v>
      </c>
      <c r="H167" s="99">
        <v>2024</v>
      </c>
      <c r="I167" s="99">
        <v>1250</v>
      </c>
      <c r="J167" s="101">
        <f t="shared" si="46"/>
        <v>5000</v>
      </c>
      <c r="K167" s="102">
        <f t="shared" si="47"/>
        <v>20</v>
      </c>
      <c r="L167" s="102"/>
      <c r="M167" s="102"/>
      <c r="N167" s="102">
        <v>20</v>
      </c>
      <c r="O167" s="102"/>
      <c r="P167" s="102"/>
      <c r="Q167" s="102" t="s">
        <v>222</v>
      </c>
      <c r="R167" s="99"/>
    </row>
    <row r="168" s="78" customFormat="1" ht="13.5" spans="1:18">
      <c r="A168" s="104" t="s">
        <v>220</v>
      </c>
      <c r="B168" s="99">
        <v>1</v>
      </c>
      <c r="C168" s="100" t="s">
        <v>34</v>
      </c>
      <c r="D168" s="99"/>
      <c r="E168" s="99" t="s">
        <v>80</v>
      </c>
      <c r="F168" s="99">
        <v>10</v>
      </c>
      <c r="G168" s="100" t="s">
        <v>221</v>
      </c>
      <c r="H168" s="99">
        <v>2025</v>
      </c>
      <c r="I168" s="99">
        <v>1250</v>
      </c>
      <c r="J168" s="101">
        <f t="shared" si="46"/>
        <v>5000</v>
      </c>
      <c r="K168" s="102">
        <f t="shared" si="47"/>
        <v>20</v>
      </c>
      <c r="L168" s="102"/>
      <c r="M168" s="102"/>
      <c r="N168" s="102">
        <v>20</v>
      </c>
      <c r="O168" s="102"/>
      <c r="P168" s="102"/>
      <c r="Q168" s="102" t="s">
        <v>222</v>
      </c>
      <c r="R168" s="99"/>
    </row>
    <row r="169" s="77" customFormat="1" spans="1:18">
      <c r="A169" s="129" t="s">
        <v>223</v>
      </c>
      <c r="B169" s="96">
        <f>B170+B176</f>
        <v>6</v>
      </c>
      <c r="C169" s="99"/>
      <c r="D169" s="96"/>
      <c r="E169" s="96" t="s">
        <v>80</v>
      </c>
      <c r="F169" s="96"/>
      <c r="G169" s="96" t="s">
        <v>26</v>
      </c>
      <c r="H169" s="96"/>
      <c r="I169" s="96">
        <f t="shared" ref="I169:P169" si="48">I170+I176</f>
        <v>7105</v>
      </c>
      <c r="J169" s="96">
        <f t="shared" si="48"/>
        <v>26285</v>
      </c>
      <c r="K169" s="122">
        <f t="shared" si="48"/>
        <v>9700</v>
      </c>
      <c r="L169" s="122">
        <f t="shared" si="48"/>
        <v>0</v>
      </c>
      <c r="M169" s="122">
        <f t="shared" si="48"/>
        <v>0</v>
      </c>
      <c r="N169" s="122">
        <f t="shared" si="48"/>
        <v>9700</v>
      </c>
      <c r="O169" s="122">
        <f t="shared" si="48"/>
        <v>0</v>
      </c>
      <c r="P169" s="122">
        <f t="shared" si="48"/>
        <v>0</v>
      </c>
      <c r="Q169" s="122"/>
      <c r="R169" s="96"/>
    </row>
    <row r="170" ht="13.5" spans="1:18">
      <c r="A170" s="98" t="s">
        <v>224</v>
      </c>
      <c r="B170" s="101">
        <f>SUM(B171:B175)</f>
        <v>6</v>
      </c>
      <c r="C170" s="96"/>
      <c r="D170" s="96"/>
      <c r="E170" s="99" t="s">
        <v>80</v>
      </c>
      <c r="F170" s="101">
        <f t="shared" ref="F170:P170" si="49">SUM(F171:F175)</f>
        <v>6</v>
      </c>
      <c r="G170" s="100" t="s">
        <v>225</v>
      </c>
      <c r="H170" s="99"/>
      <c r="I170" s="101">
        <f t="shared" si="49"/>
        <v>7105</v>
      </c>
      <c r="J170" s="101">
        <f t="shared" si="49"/>
        <v>26285</v>
      </c>
      <c r="K170" s="102">
        <f t="shared" si="49"/>
        <v>9700</v>
      </c>
      <c r="L170" s="102">
        <f t="shared" si="49"/>
        <v>0</v>
      </c>
      <c r="M170" s="102">
        <f t="shared" si="49"/>
        <v>0</v>
      </c>
      <c r="N170" s="102">
        <f t="shared" si="49"/>
        <v>9700</v>
      </c>
      <c r="O170" s="102">
        <f t="shared" si="49"/>
        <v>0</v>
      </c>
      <c r="P170" s="102">
        <f t="shared" si="49"/>
        <v>0</v>
      </c>
      <c r="Q170" s="102"/>
      <c r="R170" s="99"/>
    </row>
    <row r="171" s="78" customFormat="1" ht="13.5" spans="1:18">
      <c r="A171" s="104" t="s">
        <v>226</v>
      </c>
      <c r="B171" s="113">
        <v>2</v>
      </c>
      <c r="C171" s="100" t="s">
        <v>193</v>
      </c>
      <c r="D171" s="96"/>
      <c r="E171" s="99" t="s">
        <v>80</v>
      </c>
      <c r="F171" s="113">
        <v>2</v>
      </c>
      <c r="G171" s="100" t="s">
        <v>227</v>
      </c>
      <c r="H171" s="113">
        <v>2021</v>
      </c>
      <c r="I171" s="101">
        <v>1421</v>
      </c>
      <c r="J171" s="101">
        <v>5257</v>
      </c>
      <c r="K171" s="102">
        <f t="shared" ref="K171:K175" si="50">L171+M171+N171+O171+P171</f>
        <v>2500</v>
      </c>
      <c r="L171" s="102"/>
      <c r="M171" s="102"/>
      <c r="N171" s="102">
        <v>2500</v>
      </c>
      <c r="O171" s="102"/>
      <c r="P171" s="102"/>
      <c r="Q171" s="102" t="s">
        <v>222</v>
      </c>
      <c r="R171" s="99"/>
    </row>
    <row r="172" s="78" customFormat="1" ht="13.5" spans="1:18">
      <c r="A172" s="104" t="s">
        <v>226</v>
      </c>
      <c r="B172" s="113">
        <v>1</v>
      </c>
      <c r="C172" s="100" t="s">
        <v>193</v>
      </c>
      <c r="D172" s="96"/>
      <c r="E172" s="99" t="s">
        <v>80</v>
      </c>
      <c r="F172" s="113">
        <v>1</v>
      </c>
      <c r="G172" s="108" t="s">
        <v>228</v>
      </c>
      <c r="H172" s="113">
        <v>2021</v>
      </c>
      <c r="I172" s="101">
        <v>1421</v>
      </c>
      <c r="J172" s="101">
        <v>5257</v>
      </c>
      <c r="K172" s="102">
        <f t="shared" si="50"/>
        <v>1800</v>
      </c>
      <c r="L172" s="102"/>
      <c r="M172" s="102"/>
      <c r="N172" s="102">
        <v>1800</v>
      </c>
      <c r="O172" s="102"/>
      <c r="P172" s="102"/>
      <c r="Q172" s="102" t="s">
        <v>222</v>
      </c>
      <c r="R172" s="99"/>
    </row>
    <row r="173" s="78" customFormat="1" ht="13.5" spans="1:18">
      <c r="A173" s="104" t="s">
        <v>226</v>
      </c>
      <c r="B173" s="113">
        <v>1</v>
      </c>
      <c r="C173" s="100" t="s">
        <v>193</v>
      </c>
      <c r="D173" s="96"/>
      <c r="E173" s="99" t="s">
        <v>80</v>
      </c>
      <c r="F173" s="113">
        <v>1</v>
      </c>
      <c r="G173" s="108" t="s">
        <v>228</v>
      </c>
      <c r="H173" s="113">
        <v>2021</v>
      </c>
      <c r="I173" s="101">
        <v>1421</v>
      </c>
      <c r="J173" s="101">
        <v>5257</v>
      </c>
      <c r="K173" s="102">
        <f t="shared" si="50"/>
        <v>1800</v>
      </c>
      <c r="L173" s="102"/>
      <c r="M173" s="102"/>
      <c r="N173" s="102">
        <v>1800</v>
      </c>
      <c r="O173" s="102"/>
      <c r="P173" s="102"/>
      <c r="Q173" s="102" t="s">
        <v>222</v>
      </c>
      <c r="R173" s="99"/>
    </row>
    <row r="174" s="78" customFormat="1" ht="13.5" spans="1:18">
      <c r="A174" s="104" t="s">
        <v>226</v>
      </c>
      <c r="B174" s="113">
        <v>1</v>
      </c>
      <c r="C174" s="100" t="s">
        <v>193</v>
      </c>
      <c r="D174" s="96"/>
      <c r="E174" s="99" t="s">
        <v>80</v>
      </c>
      <c r="F174" s="113">
        <v>1</v>
      </c>
      <c r="G174" s="108" t="s">
        <v>228</v>
      </c>
      <c r="H174" s="113">
        <v>2021</v>
      </c>
      <c r="I174" s="101">
        <v>1421</v>
      </c>
      <c r="J174" s="101">
        <v>5257</v>
      </c>
      <c r="K174" s="102">
        <f t="shared" si="50"/>
        <v>1800</v>
      </c>
      <c r="L174" s="102"/>
      <c r="M174" s="102"/>
      <c r="N174" s="102">
        <v>1800</v>
      </c>
      <c r="O174" s="102"/>
      <c r="P174" s="102"/>
      <c r="Q174" s="102" t="s">
        <v>222</v>
      </c>
      <c r="R174" s="99"/>
    </row>
    <row r="175" s="78" customFormat="1" ht="13.5" spans="1:18">
      <c r="A175" s="104" t="s">
        <v>226</v>
      </c>
      <c r="B175" s="113">
        <v>1</v>
      </c>
      <c r="C175" s="100" t="s">
        <v>193</v>
      </c>
      <c r="D175" s="96"/>
      <c r="E175" s="99" t="s">
        <v>80</v>
      </c>
      <c r="F175" s="113">
        <v>1</v>
      </c>
      <c r="G175" s="108" t="s">
        <v>228</v>
      </c>
      <c r="H175" s="113">
        <v>2021</v>
      </c>
      <c r="I175" s="101">
        <v>1421</v>
      </c>
      <c r="J175" s="101">
        <v>5257</v>
      </c>
      <c r="K175" s="102">
        <f t="shared" si="50"/>
        <v>1800</v>
      </c>
      <c r="L175" s="102"/>
      <c r="M175" s="102"/>
      <c r="N175" s="102">
        <v>1800</v>
      </c>
      <c r="O175" s="102"/>
      <c r="P175" s="102"/>
      <c r="Q175" s="102" t="s">
        <v>222</v>
      </c>
      <c r="R175" s="99"/>
    </row>
    <row r="176" ht="13.5" spans="1:18">
      <c r="A176" s="98" t="s">
        <v>229</v>
      </c>
      <c r="B176" s="99"/>
      <c r="C176" s="96"/>
      <c r="D176" s="96"/>
      <c r="E176" s="99" t="s">
        <v>80</v>
      </c>
      <c r="F176" s="96"/>
      <c r="G176" s="99"/>
      <c r="H176" s="99"/>
      <c r="I176" s="101"/>
      <c r="J176" s="101"/>
      <c r="K176" s="102"/>
      <c r="L176" s="102"/>
      <c r="M176" s="102"/>
      <c r="N176" s="102"/>
      <c r="O176" s="102"/>
      <c r="P176" s="102"/>
      <c r="Q176" s="102"/>
      <c r="R176" s="99"/>
    </row>
    <row r="177" ht="13.5" spans="1:18">
      <c r="A177" s="98" t="s">
        <v>183</v>
      </c>
      <c r="B177" s="99"/>
      <c r="C177" s="99"/>
      <c r="D177" s="96"/>
      <c r="E177" s="99" t="s">
        <v>80</v>
      </c>
      <c r="F177" s="96"/>
      <c r="G177" s="99"/>
      <c r="H177" s="99"/>
      <c r="I177" s="101"/>
      <c r="J177" s="101"/>
      <c r="K177" s="102"/>
      <c r="L177" s="102"/>
      <c r="M177" s="102"/>
      <c r="N177" s="102"/>
      <c r="O177" s="102"/>
      <c r="P177" s="102"/>
      <c r="Q177" s="102"/>
      <c r="R177" s="99"/>
    </row>
    <row r="178" s="77" customFormat="1" spans="1:18">
      <c r="A178" s="129" t="s">
        <v>230</v>
      </c>
      <c r="B178" s="96">
        <f>B179+B185+B187+B193+B196</f>
        <v>37</v>
      </c>
      <c r="C178" s="99"/>
      <c r="D178" s="96" t="s">
        <v>26</v>
      </c>
      <c r="E178" s="96" t="s">
        <v>26</v>
      </c>
      <c r="F178" s="96" t="s">
        <v>26</v>
      </c>
      <c r="G178" s="96" t="s">
        <v>26</v>
      </c>
      <c r="H178" s="96"/>
      <c r="I178" s="96">
        <f t="shared" ref="I178:P178" si="51">I179+I185+I187+I193+I196</f>
        <v>26820</v>
      </c>
      <c r="J178" s="96">
        <f t="shared" si="51"/>
        <v>96380</v>
      </c>
      <c r="K178" s="122">
        <f t="shared" si="51"/>
        <v>7610</v>
      </c>
      <c r="L178" s="122">
        <f t="shared" si="51"/>
        <v>0</v>
      </c>
      <c r="M178" s="122">
        <f t="shared" si="51"/>
        <v>0</v>
      </c>
      <c r="N178" s="122">
        <f t="shared" si="51"/>
        <v>7610</v>
      </c>
      <c r="O178" s="122">
        <f t="shared" si="51"/>
        <v>0</v>
      </c>
      <c r="P178" s="122">
        <f t="shared" si="51"/>
        <v>0</v>
      </c>
      <c r="Q178" s="122"/>
      <c r="R178" s="96"/>
    </row>
    <row r="179" ht="13.5" spans="1:18">
      <c r="A179" s="98" t="s">
        <v>231</v>
      </c>
      <c r="B179" s="101">
        <f>SUM(B180:B184)</f>
        <v>5</v>
      </c>
      <c r="C179" s="99"/>
      <c r="D179" s="96"/>
      <c r="E179" s="99" t="s">
        <v>169</v>
      </c>
      <c r="F179" s="101">
        <f t="shared" ref="F179:P179" si="52">SUM(F180:F184)</f>
        <v>300</v>
      </c>
      <c r="G179" s="100" t="s">
        <v>232</v>
      </c>
      <c r="H179" s="99"/>
      <c r="I179" s="101">
        <f t="shared" si="52"/>
        <v>300</v>
      </c>
      <c r="J179" s="101">
        <f t="shared" si="52"/>
        <v>300</v>
      </c>
      <c r="K179" s="102">
        <f t="shared" si="52"/>
        <v>360</v>
      </c>
      <c r="L179" s="102">
        <f t="shared" si="52"/>
        <v>0</v>
      </c>
      <c r="M179" s="102">
        <f t="shared" si="52"/>
        <v>0</v>
      </c>
      <c r="N179" s="102">
        <f t="shared" si="52"/>
        <v>360</v>
      </c>
      <c r="O179" s="102">
        <f t="shared" si="52"/>
        <v>0</v>
      </c>
      <c r="P179" s="102">
        <f t="shared" si="52"/>
        <v>0</v>
      </c>
      <c r="Q179" s="102"/>
      <c r="R179" s="99"/>
    </row>
    <row r="180" s="78" customFormat="1" ht="13.5" spans="1:18">
      <c r="A180" s="104" t="s">
        <v>233</v>
      </c>
      <c r="B180" s="99">
        <v>1</v>
      </c>
      <c r="C180" s="100" t="s">
        <v>34</v>
      </c>
      <c r="D180" s="96"/>
      <c r="E180" s="99" t="s">
        <v>169</v>
      </c>
      <c r="F180" s="99">
        <v>60</v>
      </c>
      <c r="G180" s="100" t="s">
        <v>234</v>
      </c>
      <c r="H180" s="99">
        <v>2021</v>
      </c>
      <c r="I180" s="99">
        <v>60</v>
      </c>
      <c r="J180" s="99">
        <v>60</v>
      </c>
      <c r="K180" s="102">
        <f t="shared" ref="K180:K184" si="53">J180*1.2</f>
        <v>72</v>
      </c>
      <c r="L180" s="102"/>
      <c r="M180" s="102"/>
      <c r="N180" s="102">
        <f t="shared" ref="N180:N184" si="54">J180*1.2</f>
        <v>72</v>
      </c>
      <c r="O180" s="102"/>
      <c r="P180" s="102"/>
      <c r="Q180" s="102" t="s">
        <v>122</v>
      </c>
      <c r="R180" s="99"/>
    </row>
    <row r="181" s="78" customFormat="1" ht="13.5" spans="1:18">
      <c r="A181" s="104" t="s">
        <v>233</v>
      </c>
      <c r="B181" s="99">
        <v>1</v>
      </c>
      <c r="C181" s="100" t="s">
        <v>34</v>
      </c>
      <c r="D181" s="96"/>
      <c r="E181" s="99" t="s">
        <v>169</v>
      </c>
      <c r="F181" s="99">
        <v>60</v>
      </c>
      <c r="G181" s="100" t="s">
        <v>234</v>
      </c>
      <c r="H181" s="99">
        <v>2022</v>
      </c>
      <c r="I181" s="99">
        <v>60</v>
      </c>
      <c r="J181" s="99">
        <v>60</v>
      </c>
      <c r="K181" s="102">
        <f t="shared" si="53"/>
        <v>72</v>
      </c>
      <c r="L181" s="102"/>
      <c r="M181" s="102"/>
      <c r="N181" s="102">
        <f t="shared" si="54"/>
        <v>72</v>
      </c>
      <c r="O181" s="102"/>
      <c r="P181" s="102"/>
      <c r="Q181" s="102" t="s">
        <v>122</v>
      </c>
      <c r="R181" s="99"/>
    </row>
    <row r="182" s="78" customFormat="1" ht="13.5" spans="1:18">
      <c r="A182" s="104" t="s">
        <v>233</v>
      </c>
      <c r="B182" s="99">
        <v>1</v>
      </c>
      <c r="C182" s="100" t="s">
        <v>34</v>
      </c>
      <c r="D182" s="96"/>
      <c r="E182" s="99" t="s">
        <v>169</v>
      </c>
      <c r="F182" s="99">
        <v>60</v>
      </c>
      <c r="G182" s="100" t="s">
        <v>234</v>
      </c>
      <c r="H182" s="99">
        <v>2023</v>
      </c>
      <c r="I182" s="99">
        <v>60</v>
      </c>
      <c r="J182" s="99">
        <v>60</v>
      </c>
      <c r="K182" s="102">
        <f t="shared" si="53"/>
        <v>72</v>
      </c>
      <c r="L182" s="102"/>
      <c r="M182" s="102"/>
      <c r="N182" s="102">
        <f t="shared" si="54"/>
        <v>72</v>
      </c>
      <c r="O182" s="102"/>
      <c r="P182" s="102"/>
      <c r="Q182" s="102" t="s">
        <v>122</v>
      </c>
      <c r="R182" s="99"/>
    </row>
    <row r="183" s="78" customFormat="1" ht="13.5" spans="1:18">
      <c r="A183" s="104" t="s">
        <v>233</v>
      </c>
      <c r="B183" s="99">
        <v>1</v>
      </c>
      <c r="C183" s="100" t="s">
        <v>34</v>
      </c>
      <c r="D183" s="96"/>
      <c r="E183" s="99" t="s">
        <v>169</v>
      </c>
      <c r="F183" s="99">
        <v>60</v>
      </c>
      <c r="G183" s="100" t="s">
        <v>234</v>
      </c>
      <c r="H183" s="99">
        <v>2024</v>
      </c>
      <c r="I183" s="99">
        <v>60</v>
      </c>
      <c r="J183" s="99">
        <v>60</v>
      </c>
      <c r="K183" s="102">
        <f t="shared" si="53"/>
        <v>72</v>
      </c>
      <c r="L183" s="102"/>
      <c r="M183" s="102"/>
      <c r="N183" s="102">
        <f t="shared" si="54"/>
        <v>72</v>
      </c>
      <c r="O183" s="102"/>
      <c r="P183" s="102"/>
      <c r="Q183" s="102" t="s">
        <v>122</v>
      </c>
      <c r="R183" s="99"/>
    </row>
    <row r="184" s="78" customFormat="1" ht="13.5" spans="1:18">
      <c r="A184" s="104" t="s">
        <v>233</v>
      </c>
      <c r="B184" s="99">
        <v>1</v>
      </c>
      <c r="C184" s="100" t="s">
        <v>34</v>
      </c>
      <c r="D184" s="96"/>
      <c r="E184" s="99" t="s">
        <v>169</v>
      </c>
      <c r="F184" s="99">
        <v>60</v>
      </c>
      <c r="G184" s="100" t="s">
        <v>234</v>
      </c>
      <c r="H184" s="99">
        <v>2025</v>
      </c>
      <c r="I184" s="99">
        <v>60</v>
      </c>
      <c r="J184" s="99">
        <v>60</v>
      </c>
      <c r="K184" s="102">
        <f t="shared" si="53"/>
        <v>72</v>
      </c>
      <c r="L184" s="102"/>
      <c r="M184" s="102"/>
      <c r="N184" s="102">
        <f t="shared" si="54"/>
        <v>72</v>
      </c>
      <c r="O184" s="102"/>
      <c r="P184" s="102"/>
      <c r="Q184" s="102" t="s">
        <v>122</v>
      </c>
      <c r="R184" s="99"/>
    </row>
    <row r="185" ht="13.5" spans="1:18">
      <c r="A185" s="98" t="s">
        <v>235</v>
      </c>
      <c r="B185" s="99"/>
      <c r="C185" s="99"/>
      <c r="D185" s="96"/>
      <c r="E185" s="99" t="s">
        <v>80</v>
      </c>
      <c r="F185" s="96"/>
      <c r="G185" s="99"/>
      <c r="H185" s="99"/>
      <c r="I185" s="101"/>
      <c r="J185" s="101"/>
      <c r="K185" s="102"/>
      <c r="L185" s="102"/>
      <c r="M185" s="102"/>
      <c r="N185" s="102"/>
      <c r="O185" s="102"/>
      <c r="P185" s="102"/>
      <c r="Q185" s="102"/>
      <c r="R185" s="99"/>
    </row>
    <row r="186" ht="13.5" spans="1:18">
      <c r="A186" s="98" t="s">
        <v>183</v>
      </c>
      <c r="B186" s="99"/>
      <c r="C186" s="99"/>
      <c r="D186" s="96"/>
      <c r="E186" s="99" t="s">
        <v>80</v>
      </c>
      <c r="F186" s="96"/>
      <c r="G186" s="99"/>
      <c r="H186" s="99"/>
      <c r="I186" s="101"/>
      <c r="J186" s="101"/>
      <c r="K186" s="102"/>
      <c r="L186" s="102"/>
      <c r="M186" s="102"/>
      <c r="N186" s="102"/>
      <c r="O186" s="102"/>
      <c r="P186" s="102"/>
      <c r="Q186" s="102"/>
      <c r="R186" s="99"/>
    </row>
    <row r="187" ht="13.5" spans="1:18">
      <c r="A187" s="98" t="s">
        <v>236</v>
      </c>
      <c r="B187" s="101">
        <f>SUM(B188:B192)</f>
        <v>5</v>
      </c>
      <c r="C187" s="96"/>
      <c r="D187" s="96"/>
      <c r="E187" s="99" t="s">
        <v>31</v>
      </c>
      <c r="F187" s="102">
        <f t="shared" ref="F187:P187" si="55">SUM(F188:F192)</f>
        <v>0.5</v>
      </c>
      <c r="G187" s="100" t="s">
        <v>237</v>
      </c>
      <c r="H187" s="99"/>
      <c r="I187" s="101">
        <f t="shared" si="55"/>
        <v>8260</v>
      </c>
      <c r="J187" s="101">
        <f t="shared" si="55"/>
        <v>33040</v>
      </c>
      <c r="K187" s="102">
        <f t="shared" si="55"/>
        <v>750</v>
      </c>
      <c r="L187" s="102">
        <f t="shared" si="55"/>
        <v>0</v>
      </c>
      <c r="M187" s="102">
        <f t="shared" si="55"/>
        <v>0</v>
      </c>
      <c r="N187" s="102">
        <f t="shared" si="55"/>
        <v>750</v>
      </c>
      <c r="O187" s="102">
        <f t="shared" si="55"/>
        <v>0</v>
      </c>
      <c r="P187" s="102">
        <f t="shared" si="55"/>
        <v>0</v>
      </c>
      <c r="Q187" s="102"/>
      <c r="R187" s="99"/>
    </row>
    <row r="188" s="78" customFormat="1" ht="13.5" spans="1:18">
      <c r="A188" s="104" t="s">
        <v>238</v>
      </c>
      <c r="B188" s="99">
        <v>1</v>
      </c>
      <c r="C188" s="100" t="s">
        <v>34</v>
      </c>
      <c r="D188" s="96"/>
      <c r="E188" s="99" t="s">
        <v>31</v>
      </c>
      <c r="F188" s="102">
        <v>0.1</v>
      </c>
      <c r="G188" s="104" t="s">
        <v>239</v>
      </c>
      <c r="H188" s="99">
        <v>2021</v>
      </c>
      <c r="I188" s="101">
        <v>1652</v>
      </c>
      <c r="J188" s="101">
        <f t="shared" ref="J188:J192" si="56">I188*4</f>
        <v>6608</v>
      </c>
      <c r="K188" s="102">
        <v>150</v>
      </c>
      <c r="L188" s="102"/>
      <c r="M188" s="102"/>
      <c r="N188" s="102">
        <v>150</v>
      </c>
      <c r="O188" s="102"/>
      <c r="P188" s="102"/>
      <c r="Q188" s="102" t="s">
        <v>122</v>
      </c>
      <c r="R188" s="99"/>
    </row>
    <row r="189" s="78" customFormat="1" ht="13.5" spans="1:18">
      <c r="A189" s="104" t="s">
        <v>238</v>
      </c>
      <c r="B189" s="99">
        <v>1</v>
      </c>
      <c r="C189" s="100" t="s">
        <v>34</v>
      </c>
      <c r="D189" s="96"/>
      <c r="E189" s="99" t="s">
        <v>31</v>
      </c>
      <c r="F189" s="102">
        <v>0.1</v>
      </c>
      <c r="G189" s="104" t="s">
        <v>239</v>
      </c>
      <c r="H189" s="99">
        <v>2022</v>
      </c>
      <c r="I189" s="101">
        <v>1652</v>
      </c>
      <c r="J189" s="101">
        <f t="shared" si="56"/>
        <v>6608</v>
      </c>
      <c r="K189" s="102">
        <v>150</v>
      </c>
      <c r="L189" s="102"/>
      <c r="M189" s="102"/>
      <c r="N189" s="102">
        <v>150</v>
      </c>
      <c r="O189" s="102"/>
      <c r="P189" s="102"/>
      <c r="Q189" s="102" t="s">
        <v>122</v>
      </c>
      <c r="R189" s="99"/>
    </row>
    <row r="190" s="78" customFormat="1" ht="13.5" spans="1:18">
      <c r="A190" s="104" t="s">
        <v>238</v>
      </c>
      <c r="B190" s="99">
        <v>1</v>
      </c>
      <c r="C190" s="100" t="s">
        <v>34</v>
      </c>
      <c r="D190" s="96"/>
      <c r="E190" s="99" t="s">
        <v>31</v>
      </c>
      <c r="F190" s="102">
        <v>0.1</v>
      </c>
      <c r="G190" s="104" t="s">
        <v>239</v>
      </c>
      <c r="H190" s="99">
        <v>2023</v>
      </c>
      <c r="I190" s="101">
        <v>1652</v>
      </c>
      <c r="J190" s="101">
        <f t="shared" si="56"/>
        <v>6608</v>
      </c>
      <c r="K190" s="102">
        <v>150</v>
      </c>
      <c r="L190" s="102"/>
      <c r="M190" s="102"/>
      <c r="N190" s="102">
        <v>150</v>
      </c>
      <c r="O190" s="102"/>
      <c r="P190" s="102"/>
      <c r="Q190" s="102" t="s">
        <v>122</v>
      </c>
      <c r="R190" s="99"/>
    </row>
    <row r="191" s="78" customFormat="1" ht="13.5" spans="1:18">
      <c r="A191" s="104" t="s">
        <v>238</v>
      </c>
      <c r="B191" s="99">
        <v>1</v>
      </c>
      <c r="C191" s="100" t="s">
        <v>34</v>
      </c>
      <c r="D191" s="96"/>
      <c r="E191" s="99" t="s">
        <v>31</v>
      </c>
      <c r="F191" s="102">
        <v>0.1</v>
      </c>
      <c r="G191" s="104" t="s">
        <v>239</v>
      </c>
      <c r="H191" s="99">
        <v>2024</v>
      </c>
      <c r="I191" s="101">
        <v>1652</v>
      </c>
      <c r="J191" s="101">
        <f t="shared" si="56"/>
        <v>6608</v>
      </c>
      <c r="K191" s="102">
        <v>150</v>
      </c>
      <c r="L191" s="102"/>
      <c r="M191" s="102"/>
      <c r="N191" s="102">
        <v>150</v>
      </c>
      <c r="O191" s="102"/>
      <c r="P191" s="102"/>
      <c r="Q191" s="102" t="s">
        <v>122</v>
      </c>
      <c r="R191" s="99"/>
    </row>
    <row r="192" s="78" customFormat="1" ht="13.5" spans="1:18">
      <c r="A192" s="104" t="s">
        <v>238</v>
      </c>
      <c r="B192" s="99">
        <v>1</v>
      </c>
      <c r="C192" s="100" t="s">
        <v>34</v>
      </c>
      <c r="D192" s="96"/>
      <c r="E192" s="99" t="s">
        <v>31</v>
      </c>
      <c r="F192" s="102">
        <v>0.1</v>
      </c>
      <c r="G192" s="104" t="s">
        <v>239</v>
      </c>
      <c r="H192" s="99">
        <v>2025</v>
      </c>
      <c r="I192" s="101">
        <v>1652</v>
      </c>
      <c r="J192" s="101">
        <f t="shared" si="56"/>
        <v>6608</v>
      </c>
      <c r="K192" s="102">
        <v>150</v>
      </c>
      <c r="L192" s="102"/>
      <c r="M192" s="102"/>
      <c r="N192" s="102">
        <v>150</v>
      </c>
      <c r="O192" s="102"/>
      <c r="P192" s="102"/>
      <c r="Q192" s="102" t="s">
        <v>122</v>
      </c>
      <c r="R192" s="99"/>
    </row>
    <row r="193" ht="13.5" spans="1:18">
      <c r="A193" s="98" t="s">
        <v>240</v>
      </c>
      <c r="B193" s="99">
        <f>SUM(B194:B195)</f>
        <v>2</v>
      </c>
      <c r="C193" s="96"/>
      <c r="D193" s="96"/>
      <c r="E193" s="99" t="s">
        <v>80</v>
      </c>
      <c r="F193" s="96">
        <f t="shared" ref="F193:P193" si="57">SUM(F194:F195)</f>
        <v>2</v>
      </c>
      <c r="G193" s="100" t="s">
        <v>241</v>
      </c>
      <c r="H193" s="99"/>
      <c r="I193" s="101">
        <f t="shared" si="57"/>
        <v>10000</v>
      </c>
      <c r="J193" s="101">
        <f t="shared" si="57"/>
        <v>30000</v>
      </c>
      <c r="K193" s="101">
        <f t="shared" si="57"/>
        <v>1500</v>
      </c>
      <c r="L193" s="101">
        <f t="shared" si="57"/>
        <v>0</v>
      </c>
      <c r="M193" s="101">
        <f t="shared" si="57"/>
        <v>0</v>
      </c>
      <c r="N193" s="101">
        <f t="shared" si="57"/>
        <v>1500</v>
      </c>
      <c r="O193" s="101">
        <f t="shared" si="57"/>
        <v>0</v>
      </c>
      <c r="P193" s="101">
        <f t="shared" si="57"/>
        <v>0</v>
      </c>
      <c r="Q193" s="102"/>
      <c r="R193" s="99"/>
    </row>
    <row r="194" s="78" customFormat="1" ht="18" spans="1:18">
      <c r="A194" s="134" t="s">
        <v>242</v>
      </c>
      <c r="B194" s="99">
        <v>1</v>
      </c>
      <c r="C194" s="135" t="s">
        <v>243</v>
      </c>
      <c r="D194" s="96"/>
      <c r="E194" s="99" t="s">
        <v>80</v>
      </c>
      <c r="F194" s="96">
        <v>1</v>
      </c>
      <c r="G194" s="134" t="s">
        <v>244</v>
      </c>
      <c r="H194" s="99">
        <v>2022</v>
      </c>
      <c r="I194" s="101">
        <v>5000</v>
      </c>
      <c r="J194" s="101">
        <v>15000</v>
      </c>
      <c r="K194" s="102">
        <v>1000</v>
      </c>
      <c r="L194" s="102"/>
      <c r="M194" s="102"/>
      <c r="N194" s="102">
        <v>1000</v>
      </c>
      <c r="O194" s="102"/>
      <c r="P194" s="102"/>
      <c r="Q194" s="102" t="s">
        <v>122</v>
      </c>
      <c r="R194" s="99"/>
    </row>
    <row r="195" s="78" customFormat="1" ht="18" spans="1:18">
      <c r="A195" s="134" t="s">
        <v>245</v>
      </c>
      <c r="B195" s="99">
        <v>1</v>
      </c>
      <c r="C195" s="135" t="s">
        <v>246</v>
      </c>
      <c r="D195" s="96"/>
      <c r="E195" s="99" t="s">
        <v>80</v>
      </c>
      <c r="F195" s="96">
        <v>1</v>
      </c>
      <c r="G195" s="134" t="s">
        <v>247</v>
      </c>
      <c r="H195" s="99">
        <v>2022</v>
      </c>
      <c r="I195" s="101">
        <v>5000</v>
      </c>
      <c r="J195" s="101">
        <v>15000</v>
      </c>
      <c r="K195" s="102">
        <v>500</v>
      </c>
      <c r="L195" s="102"/>
      <c r="M195" s="102"/>
      <c r="N195" s="102">
        <v>500</v>
      </c>
      <c r="O195" s="102"/>
      <c r="P195" s="102"/>
      <c r="Q195" s="102" t="s">
        <v>122</v>
      </c>
      <c r="R195" s="99"/>
    </row>
    <row r="196" ht="13.5" spans="1:18">
      <c r="A196" s="98" t="s">
        <v>248</v>
      </c>
      <c r="B196" s="101">
        <f>SUM(B197:B201)</f>
        <v>25</v>
      </c>
      <c r="C196" s="100"/>
      <c r="D196" s="96"/>
      <c r="E196" s="99" t="s">
        <v>98</v>
      </c>
      <c r="F196" s="101">
        <f t="shared" ref="F196:P196" si="58">SUM(F197:F201)</f>
        <v>25</v>
      </c>
      <c r="G196" s="100" t="s">
        <v>249</v>
      </c>
      <c r="H196" s="99"/>
      <c r="I196" s="101">
        <f t="shared" si="58"/>
        <v>8260</v>
      </c>
      <c r="J196" s="101">
        <f t="shared" si="58"/>
        <v>33040</v>
      </c>
      <c r="K196" s="101">
        <f t="shared" si="58"/>
        <v>5000</v>
      </c>
      <c r="L196" s="101">
        <f t="shared" si="58"/>
        <v>0</v>
      </c>
      <c r="M196" s="101">
        <f t="shared" si="58"/>
        <v>0</v>
      </c>
      <c r="N196" s="101">
        <f t="shared" si="58"/>
        <v>5000</v>
      </c>
      <c r="O196" s="101">
        <f t="shared" si="58"/>
        <v>0</v>
      </c>
      <c r="P196" s="101">
        <f t="shared" si="58"/>
        <v>0</v>
      </c>
      <c r="Q196" s="102"/>
      <c r="R196" s="99"/>
    </row>
    <row r="197" s="78" customFormat="1" ht="13.5" spans="1:18">
      <c r="A197" s="134" t="s">
        <v>250</v>
      </c>
      <c r="B197" s="99">
        <v>3</v>
      </c>
      <c r="C197" s="100" t="s">
        <v>34</v>
      </c>
      <c r="D197" s="96"/>
      <c r="E197" s="99" t="s">
        <v>98</v>
      </c>
      <c r="F197" s="99">
        <v>3</v>
      </c>
      <c r="G197" s="134" t="s">
        <v>251</v>
      </c>
      <c r="H197" s="99">
        <v>2021</v>
      </c>
      <c r="I197" s="101">
        <v>1652</v>
      </c>
      <c r="J197" s="101">
        <f t="shared" ref="J197:J201" si="59">I197*4</f>
        <v>6608</v>
      </c>
      <c r="K197" s="102">
        <v>1000</v>
      </c>
      <c r="L197" s="102"/>
      <c r="M197" s="102"/>
      <c r="N197" s="102">
        <v>1000</v>
      </c>
      <c r="O197" s="102"/>
      <c r="P197" s="102"/>
      <c r="Q197" s="102" t="s">
        <v>122</v>
      </c>
      <c r="R197" s="99"/>
    </row>
    <row r="198" s="78" customFormat="1" ht="13.5" spans="1:18">
      <c r="A198" s="134" t="s">
        <v>250</v>
      </c>
      <c r="B198" s="99">
        <v>4</v>
      </c>
      <c r="C198" s="100" t="s">
        <v>34</v>
      </c>
      <c r="D198" s="96"/>
      <c r="E198" s="99" t="s">
        <v>98</v>
      </c>
      <c r="F198" s="99">
        <v>4</v>
      </c>
      <c r="G198" s="134" t="s">
        <v>251</v>
      </c>
      <c r="H198" s="99">
        <v>2022</v>
      </c>
      <c r="I198" s="101">
        <v>1652</v>
      </c>
      <c r="J198" s="101">
        <f t="shared" si="59"/>
        <v>6608</v>
      </c>
      <c r="K198" s="102">
        <v>1000</v>
      </c>
      <c r="L198" s="102"/>
      <c r="M198" s="102"/>
      <c r="N198" s="102">
        <v>1000</v>
      </c>
      <c r="O198" s="102"/>
      <c r="P198" s="102"/>
      <c r="Q198" s="102" t="s">
        <v>122</v>
      </c>
      <c r="R198" s="99"/>
    </row>
    <row r="199" s="78" customFormat="1" ht="13.5" spans="1:18">
      <c r="A199" s="134" t="s">
        <v>250</v>
      </c>
      <c r="B199" s="99">
        <v>5</v>
      </c>
      <c r="C199" s="100" t="s">
        <v>34</v>
      </c>
      <c r="D199" s="96"/>
      <c r="E199" s="99" t="s">
        <v>98</v>
      </c>
      <c r="F199" s="99">
        <v>5</v>
      </c>
      <c r="G199" s="134" t="s">
        <v>251</v>
      </c>
      <c r="H199" s="99">
        <v>2023</v>
      </c>
      <c r="I199" s="101">
        <v>1652</v>
      </c>
      <c r="J199" s="101">
        <f t="shared" si="59"/>
        <v>6608</v>
      </c>
      <c r="K199" s="102">
        <v>1000</v>
      </c>
      <c r="L199" s="102"/>
      <c r="M199" s="102"/>
      <c r="N199" s="102">
        <v>1000</v>
      </c>
      <c r="O199" s="102"/>
      <c r="P199" s="102"/>
      <c r="Q199" s="102" t="s">
        <v>122</v>
      </c>
      <c r="R199" s="99"/>
    </row>
    <row r="200" s="78" customFormat="1" ht="13.5" spans="1:18">
      <c r="A200" s="134" t="s">
        <v>250</v>
      </c>
      <c r="B200" s="99">
        <v>6</v>
      </c>
      <c r="C200" s="100" t="s">
        <v>34</v>
      </c>
      <c r="D200" s="96"/>
      <c r="E200" s="99" t="s">
        <v>98</v>
      </c>
      <c r="F200" s="99">
        <v>6</v>
      </c>
      <c r="G200" s="134" t="s">
        <v>251</v>
      </c>
      <c r="H200" s="99">
        <v>2024</v>
      </c>
      <c r="I200" s="101">
        <v>1652</v>
      </c>
      <c r="J200" s="101">
        <f t="shared" si="59"/>
        <v>6608</v>
      </c>
      <c r="K200" s="102">
        <v>1000</v>
      </c>
      <c r="L200" s="102"/>
      <c r="M200" s="102"/>
      <c r="N200" s="102">
        <v>1000</v>
      </c>
      <c r="O200" s="102"/>
      <c r="P200" s="102"/>
      <c r="Q200" s="102" t="s">
        <v>122</v>
      </c>
      <c r="R200" s="99"/>
    </row>
    <row r="201" s="78" customFormat="1" ht="13.5" spans="1:18">
      <c r="A201" s="134" t="s">
        <v>250</v>
      </c>
      <c r="B201" s="99">
        <v>7</v>
      </c>
      <c r="C201" s="100" t="s">
        <v>34</v>
      </c>
      <c r="D201" s="96"/>
      <c r="E201" s="99" t="s">
        <v>98</v>
      </c>
      <c r="F201" s="99">
        <v>7</v>
      </c>
      <c r="G201" s="134" t="s">
        <v>251</v>
      </c>
      <c r="H201" s="99">
        <v>2025</v>
      </c>
      <c r="I201" s="101">
        <v>1652</v>
      </c>
      <c r="J201" s="101">
        <f t="shared" si="59"/>
        <v>6608</v>
      </c>
      <c r="K201" s="102">
        <v>1000</v>
      </c>
      <c r="L201" s="102"/>
      <c r="M201" s="102"/>
      <c r="N201" s="102">
        <v>1000</v>
      </c>
      <c r="O201" s="102"/>
      <c r="P201" s="102"/>
      <c r="Q201" s="102" t="s">
        <v>122</v>
      </c>
      <c r="R201" s="99"/>
    </row>
    <row r="202" s="77" customFormat="1" spans="1:18">
      <c r="A202" s="129" t="s">
        <v>252</v>
      </c>
      <c r="B202" s="96">
        <f>B203+B233+B254+B256</f>
        <v>84</v>
      </c>
      <c r="C202" s="96" t="s">
        <v>26</v>
      </c>
      <c r="D202" s="96" t="s">
        <v>26</v>
      </c>
      <c r="E202" s="96" t="s">
        <v>26</v>
      </c>
      <c r="F202" s="96" t="s">
        <v>26</v>
      </c>
      <c r="G202" s="96" t="s">
        <v>26</v>
      </c>
      <c r="H202" s="96"/>
      <c r="I202" s="96">
        <f t="shared" ref="I202:P202" si="60">I203+I233+I254+I256</f>
        <v>87216.25</v>
      </c>
      <c r="J202" s="96">
        <f t="shared" si="60"/>
        <v>348825</v>
      </c>
      <c r="K202" s="122">
        <f t="shared" si="60"/>
        <v>24908.39</v>
      </c>
      <c r="L202" s="122">
        <f t="shared" si="60"/>
        <v>1500</v>
      </c>
      <c r="M202" s="122">
        <f t="shared" si="60"/>
        <v>0</v>
      </c>
      <c r="N202" s="122">
        <f t="shared" si="60"/>
        <v>23408.39</v>
      </c>
      <c r="O202" s="122">
        <f t="shared" si="60"/>
        <v>0</v>
      </c>
      <c r="P202" s="122">
        <f t="shared" si="60"/>
        <v>0</v>
      </c>
      <c r="Q202" s="122"/>
      <c r="R202" s="96"/>
    </row>
    <row r="203" ht="13.5" spans="1:18">
      <c r="A203" s="98" t="s">
        <v>253</v>
      </c>
      <c r="B203" s="99">
        <f>B204+B210+B211+B212</f>
        <v>59</v>
      </c>
      <c r="C203" s="96"/>
      <c r="D203" s="99"/>
      <c r="E203" s="99" t="s">
        <v>26</v>
      </c>
      <c r="F203" s="99" t="s">
        <v>26</v>
      </c>
      <c r="G203" s="99" t="s">
        <v>26</v>
      </c>
      <c r="H203" s="99"/>
      <c r="I203" s="99">
        <f t="shared" ref="I203:P203" si="61">I204+I210+I211+I212</f>
        <v>42450</v>
      </c>
      <c r="J203" s="99">
        <f t="shared" si="61"/>
        <v>169760</v>
      </c>
      <c r="K203" s="99">
        <f t="shared" si="61"/>
        <v>10846.47</v>
      </c>
      <c r="L203" s="99">
        <f t="shared" si="61"/>
        <v>1500</v>
      </c>
      <c r="M203" s="99">
        <f t="shared" si="61"/>
        <v>0</v>
      </c>
      <c r="N203" s="99">
        <f t="shared" si="61"/>
        <v>9346.47</v>
      </c>
      <c r="O203" s="99">
        <f t="shared" si="61"/>
        <v>0</v>
      </c>
      <c r="P203" s="99">
        <f t="shared" si="61"/>
        <v>0</v>
      </c>
      <c r="Q203" s="102" t="s">
        <v>134</v>
      </c>
      <c r="R203" s="99"/>
    </row>
    <row r="204" ht="13.5" spans="1:18">
      <c r="A204" s="98" t="s">
        <v>254</v>
      </c>
      <c r="B204" s="101">
        <f>SUM(B205:B209)</f>
        <v>5</v>
      </c>
      <c r="C204" s="96"/>
      <c r="D204" s="96"/>
      <c r="E204" s="99" t="s">
        <v>169</v>
      </c>
      <c r="F204" s="101">
        <f t="shared" ref="F204:P204" si="62">SUM(F205:F209)</f>
        <v>5000</v>
      </c>
      <c r="G204" s="100" t="s">
        <v>255</v>
      </c>
      <c r="H204" s="99"/>
      <c r="I204" s="101">
        <f t="shared" si="62"/>
        <v>1260</v>
      </c>
      <c r="J204" s="101">
        <f t="shared" si="62"/>
        <v>5000</v>
      </c>
      <c r="K204" s="102">
        <f t="shared" si="62"/>
        <v>1500</v>
      </c>
      <c r="L204" s="102">
        <f t="shared" si="62"/>
        <v>1500</v>
      </c>
      <c r="M204" s="102">
        <f t="shared" si="62"/>
        <v>0</v>
      </c>
      <c r="N204" s="102">
        <f t="shared" si="62"/>
        <v>0</v>
      </c>
      <c r="O204" s="102">
        <f t="shared" si="62"/>
        <v>0</v>
      </c>
      <c r="P204" s="102">
        <f t="shared" si="62"/>
        <v>0</v>
      </c>
      <c r="Q204" s="102" t="s">
        <v>134</v>
      </c>
      <c r="R204" s="99"/>
    </row>
    <row r="205" s="78" customFormat="1" ht="13.5" spans="1:18">
      <c r="A205" s="104" t="s">
        <v>256</v>
      </c>
      <c r="B205" s="99">
        <v>1</v>
      </c>
      <c r="C205" s="99" t="s">
        <v>34</v>
      </c>
      <c r="D205" s="99"/>
      <c r="E205" s="99" t="s">
        <v>169</v>
      </c>
      <c r="F205" s="99">
        <v>1000</v>
      </c>
      <c r="G205" s="100" t="s">
        <v>257</v>
      </c>
      <c r="H205" s="99">
        <v>2021</v>
      </c>
      <c r="I205" s="101">
        <v>250</v>
      </c>
      <c r="J205" s="99">
        <v>1000</v>
      </c>
      <c r="K205" s="102">
        <f t="shared" ref="K205:K209" si="63">L205+M205+N205+O205+P205</f>
        <v>300</v>
      </c>
      <c r="L205" s="102">
        <v>300</v>
      </c>
      <c r="M205" s="102"/>
      <c r="N205" s="102"/>
      <c r="O205" s="102"/>
      <c r="P205" s="102"/>
      <c r="Q205" s="102" t="s">
        <v>134</v>
      </c>
      <c r="R205" s="99"/>
    </row>
    <row r="206" s="78" customFormat="1" ht="13.5" spans="1:18">
      <c r="A206" s="104" t="s">
        <v>256</v>
      </c>
      <c r="B206" s="99">
        <v>1</v>
      </c>
      <c r="C206" s="99" t="s">
        <v>34</v>
      </c>
      <c r="D206" s="99"/>
      <c r="E206" s="99" t="s">
        <v>169</v>
      </c>
      <c r="F206" s="99">
        <v>1000</v>
      </c>
      <c r="G206" s="100" t="s">
        <v>257</v>
      </c>
      <c r="H206" s="99">
        <v>2022</v>
      </c>
      <c r="I206" s="101">
        <v>251</v>
      </c>
      <c r="J206" s="99">
        <v>1000</v>
      </c>
      <c r="K206" s="102">
        <f t="shared" si="63"/>
        <v>300</v>
      </c>
      <c r="L206" s="102">
        <v>300</v>
      </c>
      <c r="M206" s="102"/>
      <c r="N206" s="102"/>
      <c r="O206" s="102"/>
      <c r="P206" s="102"/>
      <c r="Q206" s="102" t="s">
        <v>134</v>
      </c>
      <c r="R206" s="99"/>
    </row>
    <row r="207" s="78" customFormat="1" ht="13.5" spans="1:18">
      <c r="A207" s="104" t="s">
        <v>256</v>
      </c>
      <c r="B207" s="99">
        <v>1</v>
      </c>
      <c r="C207" s="99" t="s">
        <v>34</v>
      </c>
      <c r="D207" s="99"/>
      <c r="E207" s="99" t="s">
        <v>169</v>
      </c>
      <c r="F207" s="99">
        <v>1000</v>
      </c>
      <c r="G207" s="100" t="s">
        <v>257</v>
      </c>
      <c r="H207" s="99">
        <v>2023</v>
      </c>
      <c r="I207" s="101">
        <v>252</v>
      </c>
      <c r="J207" s="99">
        <v>1000</v>
      </c>
      <c r="K207" s="102">
        <f t="shared" si="63"/>
        <v>300</v>
      </c>
      <c r="L207" s="102">
        <v>300</v>
      </c>
      <c r="M207" s="102"/>
      <c r="N207" s="102"/>
      <c r="O207" s="102"/>
      <c r="P207" s="102"/>
      <c r="Q207" s="102" t="s">
        <v>134</v>
      </c>
      <c r="R207" s="99"/>
    </row>
    <row r="208" s="78" customFormat="1" ht="13.5" spans="1:18">
      <c r="A208" s="104" t="s">
        <v>256</v>
      </c>
      <c r="B208" s="99">
        <v>1</v>
      </c>
      <c r="C208" s="99" t="s">
        <v>34</v>
      </c>
      <c r="D208" s="99"/>
      <c r="E208" s="99" t="s">
        <v>169</v>
      </c>
      <c r="F208" s="99">
        <v>1000</v>
      </c>
      <c r="G208" s="100" t="s">
        <v>257</v>
      </c>
      <c r="H208" s="99">
        <v>2024</v>
      </c>
      <c r="I208" s="101">
        <v>253</v>
      </c>
      <c r="J208" s="99">
        <v>1000</v>
      </c>
      <c r="K208" s="102">
        <f t="shared" si="63"/>
        <v>300</v>
      </c>
      <c r="L208" s="102">
        <v>300</v>
      </c>
      <c r="M208" s="102"/>
      <c r="N208" s="102"/>
      <c r="O208" s="102"/>
      <c r="P208" s="102"/>
      <c r="Q208" s="102" t="s">
        <v>134</v>
      </c>
      <c r="R208" s="99"/>
    </row>
    <row r="209" s="78" customFormat="1" ht="13.5" spans="1:18">
      <c r="A209" s="104" t="s">
        <v>256</v>
      </c>
      <c r="B209" s="99">
        <v>1</v>
      </c>
      <c r="C209" s="99" t="s">
        <v>34</v>
      </c>
      <c r="D209" s="99"/>
      <c r="E209" s="99" t="s">
        <v>169</v>
      </c>
      <c r="F209" s="99">
        <v>1000</v>
      </c>
      <c r="G209" s="100" t="s">
        <v>257</v>
      </c>
      <c r="H209" s="99">
        <v>2025</v>
      </c>
      <c r="I209" s="101">
        <v>254</v>
      </c>
      <c r="J209" s="99">
        <v>1000</v>
      </c>
      <c r="K209" s="102">
        <f t="shared" si="63"/>
        <v>300</v>
      </c>
      <c r="L209" s="102">
        <v>300</v>
      </c>
      <c r="M209" s="102"/>
      <c r="N209" s="102"/>
      <c r="O209" s="102"/>
      <c r="P209" s="102"/>
      <c r="Q209" s="102" t="s">
        <v>134</v>
      </c>
      <c r="R209" s="99"/>
    </row>
    <row r="210" ht="13.5" spans="1:18">
      <c r="A210" s="98" t="s">
        <v>258</v>
      </c>
      <c r="B210" s="101"/>
      <c r="C210" s="96"/>
      <c r="D210" s="96"/>
      <c r="E210" s="99" t="s">
        <v>259</v>
      </c>
      <c r="F210" s="101"/>
      <c r="G210" s="100"/>
      <c r="H210" s="99"/>
      <c r="I210" s="101"/>
      <c r="J210" s="101"/>
      <c r="K210" s="102"/>
      <c r="L210" s="102"/>
      <c r="M210" s="102"/>
      <c r="N210" s="102"/>
      <c r="O210" s="102"/>
      <c r="P210" s="102"/>
      <c r="Q210" s="102" t="s">
        <v>134</v>
      </c>
      <c r="R210" s="99"/>
    </row>
    <row r="211" ht="13.5" spans="1:18">
      <c r="A211" s="98" t="s">
        <v>260</v>
      </c>
      <c r="B211" s="101"/>
      <c r="C211" s="96"/>
      <c r="D211" s="96"/>
      <c r="E211" s="99" t="s">
        <v>259</v>
      </c>
      <c r="F211" s="101"/>
      <c r="G211" s="100"/>
      <c r="H211" s="99"/>
      <c r="I211" s="101"/>
      <c r="J211" s="101"/>
      <c r="K211" s="102"/>
      <c r="L211" s="102"/>
      <c r="M211" s="102"/>
      <c r="N211" s="102"/>
      <c r="O211" s="102"/>
      <c r="P211" s="102"/>
      <c r="Q211" s="102" t="s">
        <v>134</v>
      </c>
      <c r="R211" s="99"/>
    </row>
    <row r="212" ht="13.5" spans="1:18">
      <c r="A212" s="98" t="s">
        <v>261</v>
      </c>
      <c r="B212" s="101">
        <f>SUM(B213:B232)</f>
        <v>54</v>
      </c>
      <c r="C212" s="96"/>
      <c r="D212" s="96"/>
      <c r="E212" s="99" t="s">
        <v>98</v>
      </c>
      <c r="F212" s="101">
        <f t="shared" ref="F212:P212" si="64">SUM(F213:F232)</f>
        <v>54</v>
      </c>
      <c r="G212" s="100" t="s">
        <v>262</v>
      </c>
      <c r="H212" s="99"/>
      <c r="I212" s="101">
        <f t="shared" si="64"/>
        <v>41190</v>
      </c>
      <c r="J212" s="101">
        <f t="shared" si="64"/>
        <v>164760</v>
      </c>
      <c r="K212" s="102">
        <f t="shared" si="64"/>
        <v>9346.47</v>
      </c>
      <c r="L212" s="102">
        <f t="shared" si="64"/>
        <v>0</v>
      </c>
      <c r="M212" s="102">
        <f t="shared" si="64"/>
        <v>0</v>
      </c>
      <c r="N212" s="102">
        <f t="shared" si="64"/>
        <v>9346.47</v>
      </c>
      <c r="O212" s="102">
        <f t="shared" si="64"/>
        <v>0</v>
      </c>
      <c r="P212" s="102">
        <f t="shared" si="64"/>
        <v>0</v>
      </c>
      <c r="Q212" s="102" t="s">
        <v>134</v>
      </c>
      <c r="R212" s="99"/>
    </row>
    <row r="213" s="78" customFormat="1" ht="31.5" spans="1:18">
      <c r="A213" s="104" t="s">
        <v>263</v>
      </c>
      <c r="B213" s="99">
        <v>1</v>
      </c>
      <c r="C213" s="100" t="s">
        <v>34</v>
      </c>
      <c r="D213" s="96"/>
      <c r="E213" s="99" t="s">
        <v>98</v>
      </c>
      <c r="F213" s="99">
        <v>1</v>
      </c>
      <c r="G213" s="100" t="s">
        <v>264</v>
      </c>
      <c r="H213" s="99">
        <v>2021</v>
      </c>
      <c r="I213" s="101">
        <f t="shared" ref="I213:I232" si="65">J213/4</f>
        <v>965</v>
      </c>
      <c r="J213" s="106">
        <v>3860</v>
      </c>
      <c r="K213" s="102">
        <f t="shared" ref="K213:K232" si="66">L213+M213+N213+O213+P213</f>
        <v>84.85</v>
      </c>
      <c r="L213" s="102"/>
      <c r="M213" s="102"/>
      <c r="N213" s="102">
        <v>84.85</v>
      </c>
      <c r="O213" s="102"/>
      <c r="P213" s="102"/>
      <c r="Q213" s="102" t="s">
        <v>134</v>
      </c>
      <c r="R213" s="99"/>
    </row>
    <row r="214" s="78" customFormat="1" ht="31.5" spans="1:18">
      <c r="A214" s="104" t="s">
        <v>263</v>
      </c>
      <c r="B214" s="107">
        <v>1</v>
      </c>
      <c r="C214" s="100" t="s">
        <v>34</v>
      </c>
      <c r="D214" s="96"/>
      <c r="E214" s="99" t="s">
        <v>98</v>
      </c>
      <c r="F214" s="107">
        <v>1</v>
      </c>
      <c r="G214" s="100" t="s">
        <v>264</v>
      </c>
      <c r="H214" s="107">
        <v>2022</v>
      </c>
      <c r="I214" s="101">
        <f t="shared" si="65"/>
        <v>965</v>
      </c>
      <c r="J214" s="105">
        <v>3860</v>
      </c>
      <c r="K214" s="102">
        <f t="shared" si="66"/>
        <v>84.85</v>
      </c>
      <c r="L214" s="102"/>
      <c r="M214" s="102"/>
      <c r="N214" s="102">
        <v>84.85</v>
      </c>
      <c r="O214" s="102"/>
      <c r="P214" s="102"/>
      <c r="Q214" s="102" t="s">
        <v>134</v>
      </c>
      <c r="R214" s="99"/>
    </row>
    <row r="215" s="78" customFormat="1" ht="31.5" spans="1:18">
      <c r="A215" s="104" t="s">
        <v>263</v>
      </c>
      <c r="B215" s="107">
        <v>1</v>
      </c>
      <c r="C215" s="100" t="s">
        <v>34</v>
      </c>
      <c r="D215" s="96"/>
      <c r="E215" s="99" t="s">
        <v>98</v>
      </c>
      <c r="F215" s="107">
        <v>1</v>
      </c>
      <c r="G215" s="100" t="s">
        <v>265</v>
      </c>
      <c r="H215" s="107">
        <v>2023</v>
      </c>
      <c r="I215" s="101">
        <f t="shared" si="65"/>
        <v>975</v>
      </c>
      <c r="J215" s="105">
        <v>3900</v>
      </c>
      <c r="K215" s="102">
        <f t="shared" si="66"/>
        <v>85.52</v>
      </c>
      <c r="L215" s="102"/>
      <c r="M215" s="102"/>
      <c r="N215" s="102">
        <v>85.52</v>
      </c>
      <c r="O215" s="102"/>
      <c r="P215" s="102"/>
      <c r="Q215" s="102" t="s">
        <v>134</v>
      </c>
      <c r="R215" s="99"/>
    </row>
    <row r="216" s="78" customFormat="1" ht="31.5" spans="1:18">
      <c r="A216" s="104" t="s">
        <v>263</v>
      </c>
      <c r="B216" s="107">
        <v>1</v>
      </c>
      <c r="C216" s="100" t="s">
        <v>34</v>
      </c>
      <c r="D216" s="96"/>
      <c r="E216" s="99" t="s">
        <v>98</v>
      </c>
      <c r="F216" s="107">
        <v>1</v>
      </c>
      <c r="G216" s="100" t="s">
        <v>266</v>
      </c>
      <c r="H216" s="107">
        <v>2024</v>
      </c>
      <c r="I216" s="101">
        <f t="shared" si="65"/>
        <v>1000</v>
      </c>
      <c r="J216" s="105">
        <v>4000</v>
      </c>
      <c r="K216" s="102">
        <f t="shared" si="66"/>
        <v>87.3</v>
      </c>
      <c r="L216" s="102"/>
      <c r="M216" s="102"/>
      <c r="N216" s="102">
        <v>87.3</v>
      </c>
      <c r="O216" s="102"/>
      <c r="P216" s="102"/>
      <c r="Q216" s="102" t="s">
        <v>134</v>
      </c>
      <c r="R216" s="99"/>
    </row>
    <row r="217" s="78" customFormat="1" ht="31.5" spans="1:18">
      <c r="A217" s="104" t="s">
        <v>263</v>
      </c>
      <c r="B217" s="107">
        <v>1</v>
      </c>
      <c r="C217" s="100" t="s">
        <v>34</v>
      </c>
      <c r="D217" s="96"/>
      <c r="E217" s="99" t="s">
        <v>98</v>
      </c>
      <c r="F217" s="107">
        <v>1</v>
      </c>
      <c r="G217" s="100" t="s">
        <v>267</v>
      </c>
      <c r="H217" s="107">
        <v>2025</v>
      </c>
      <c r="I217" s="101">
        <f t="shared" si="65"/>
        <v>1050</v>
      </c>
      <c r="J217" s="105">
        <v>4200</v>
      </c>
      <c r="K217" s="102">
        <f t="shared" si="66"/>
        <v>90.65</v>
      </c>
      <c r="L217" s="102"/>
      <c r="M217" s="102"/>
      <c r="N217" s="102">
        <v>90.65</v>
      </c>
      <c r="O217" s="102"/>
      <c r="P217" s="102"/>
      <c r="Q217" s="102" t="s">
        <v>134</v>
      </c>
      <c r="R217" s="99"/>
    </row>
    <row r="218" s="78" customFormat="1" ht="52.5" spans="1:18">
      <c r="A218" s="104" t="s">
        <v>268</v>
      </c>
      <c r="B218" s="99">
        <v>2</v>
      </c>
      <c r="C218" s="100" t="s">
        <v>34</v>
      </c>
      <c r="D218" s="96"/>
      <c r="E218" s="99" t="s">
        <v>98</v>
      </c>
      <c r="F218" s="99">
        <v>2</v>
      </c>
      <c r="G218" s="100" t="s">
        <v>269</v>
      </c>
      <c r="H218" s="99">
        <v>2021</v>
      </c>
      <c r="I218" s="101">
        <f t="shared" si="65"/>
        <v>5600</v>
      </c>
      <c r="J218" s="106">
        <v>22400</v>
      </c>
      <c r="K218" s="102">
        <f t="shared" si="66"/>
        <v>1235</v>
      </c>
      <c r="L218" s="102"/>
      <c r="M218" s="102"/>
      <c r="N218" s="102">
        <v>1235</v>
      </c>
      <c r="O218" s="102"/>
      <c r="P218" s="102"/>
      <c r="Q218" s="102" t="s">
        <v>134</v>
      </c>
      <c r="R218" s="99"/>
    </row>
    <row r="219" s="78" customFormat="1" ht="31.5" spans="1:18">
      <c r="A219" s="104" t="s">
        <v>268</v>
      </c>
      <c r="B219" s="107">
        <v>2</v>
      </c>
      <c r="C219" s="100" t="s">
        <v>34</v>
      </c>
      <c r="D219" s="96"/>
      <c r="E219" s="99" t="s">
        <v>98</v>
      </c>
      <c r="F219" s="107">
        <v>2</v>
      </c>
      <c r="G219" s="100" t="s">
        <v>270</v>
      </c>
      <c r="H219" s="107">
        <v>2022</v>
      </c>
      <c r="I219" s="101">
        <f t="shared" si="65"/>
        <v>5600</v>
      </c>
      <c r="J219" s="105">
        <v>22400</v>
      </c>
      <c r="K219" s="102">
        <f t="shared" si="66"/>
        <v>1235</v>
      </c>
      <c r="L219" s="102"/>
      <c r="M219" s="102"/>
      <c r="N219" s="102">
        <v>1235</v>
      </c>
      <c r="O219" s="102"/>
      <c r="P219" s="102"/>
      <c r="Q219" s="102" t="s">
        <v>134</v>
      </c>
      <c r="R219" s="99"/>
    </row>
    <row r="220" s="78" customFormat="1" ht="31.5" spans="1:18">
      <c r="A220" s="104" t="s">
        <v>268</v>
      </c>
      <c r="B220" s="107">
        <v>1</v>
      </c>
      <c r="C220" s="100" t="s">
        <v>34</v>
      </c>
      <c r="D220" s="96"/>
      <c r="E220" s="99" t="s">
        <v>98</v>
      </c>
      <c r="F220" s="107">
        <v>1</v>
      </c>
      <c r="G220" s="100" t="s">
        <v>270</v>
      </c>
      <c r="H220" s="107">
        <v>2023</v>
      </c>
      <c r="I220" s="101">
        <f t="shared" si="65"/>
        <v>5700</v>
      </c>
      <c r="J220" s="105">
        <v>22800</v>
      </c>
      <c r="K220" s="102">
        <f t="shared" si="66"/>
        <v>1257.5</v>
      </c>
      <c r="L220" s="102"/>
      <c r="M220" s="102"/>
      <c r="N220" s="102">
        <v>1257.5</v>
      </c>
      <c r="O220" s="102"/>
      <c r="P220" s="102"/>
      <c r="Q220" s="102" t="s">
        <v>134</v>
      </c>
      <c r="R220" s="99"/>
    </row>
    <row r="221" s="78" customFormat="1" ht="31.5" spans="1:18">
      <c r="A221" s="104" t="s">
        <v>268</v>
      </c>
      <c r="B221" s="107">
        <v>2</v>
      </c>
      <c r="C221" s="100" t="s">
        <v>34</v>
      </c>
      <c r="D221" s="96"/>
      <c r="E221" s="99" t="s">
        <v>98</v>
      </c>
      <c r="F221" s="107">
        <v>2</v>
      </c>
      <c r="G221" s="100" t="s">
        <v>270</v>
      </c>
      <c r="H221" s="107">
        <v>2024</v>
      </c>
      <c r="I221" s="101">
        <f t="shared" si="65"/>
        <v>6500</v>
      </c>
      <c r="J221" s="105">
        <v>26000</v>
      </c>
      <c r="K221" s="102">
        <f t="shared" si="66"/>
        <v>1325</v>
      </c>
      <c r="L221" s="102"/>
      <c r="M221" s="102"/>
      <c r="N221" s="102">
        <v>1325</v>
      </c>
      <c r="O221" s="102"/>
      <c r="P221" s="102"/>
      <c r="Q221" s="102" t="s">
        <v>134</v>
      </c>
      <c r="R221" s="99"/>
    </row>
    <row r="222" s="78" customFormat="1" ht="31.5" spans="1:18">
      <c r="A222" s="104" t="s">
        <v>268</v>
      </c>
      <c r="B222" s="107">
        <v>2</v>
      </c>
      <c r="C222" s="100" t="s">
        <v>34</v>
      </c>
      <c r="D222" s="96"/>
      <c r="E222" s="99" t="s">
        <v>98</v>
      </c>
      <c r="F222" s="107">
        <v>2</v>
      </c>
      <c r="G222" s="100" t="s">
        <v>271</v>
      </c>
      <c r="H222" s="107">
        <v>2025</v>
      </c>
      <c r="I222" s="101">
        <f t="shared" si="65"/>
        <v>6600</v>
      </c>
      <c r="J222" s="105">
        <v>26400</v>
      </c>
      <c r="K222" s="102">
        <f t="shared" si="66"/>
        <v>1347</v>
      </c>
      <c r="L222" s="102"/>
      <c r="M222" s="102"/>
      <c r="N222" s="102">
        <v>1347</v>
      </c>
      <c r="O222" s="102"/>
      <c r="P222" s="102"/>
      <c r="Q222" s="102" t="s">
        <v>134</v>
      </c>
      <c r="R222" s="99"/>
    </row>
    <row r="223" s="78" customFormat="1" ht="31.5" spans="1:18">
      <c r="A223" s="104" t="s">
        <v>272</v>
      </c>
      <c r="B223" s="99">
        <v>3</v>
      </c>
      <c r="C223" s="100" t="s">
        <v>34</v>
      </c>
      <c r="D223" s="96"/>
      <c r="E223" s="99" t="s">
        <v>98</v>
      </c>
      <c r="F223" s="99">
        <v>3</v>
      </c>
      <c r="G223" s="100" t="s">
        <v>273</v>
      </c>
      <c r="H223" s="99">
        <v>2021</v>
      </c>
      <c r="I223" s="101">
        <f t="shared" si="65"/>
        <v>557.5</v>
      </c>
      <c r="J223" s="106">
        <v>2230</v>
      </c>
      <c r="K223" s="102">
        <f t="shared" si="66"/>
        <v>202</v>
      </c>
      <c r="L223" s="102"/>
      <c r="M223" s="102"/>
      <c r="N223" s="102">
        <v>202</v>
      </c>
      <c r="O223" s="102"/>
      <c r="P223" s="102"/>
      <c r="Q223" s="102" t="s">
        <v>134</v>
      </c>
      <c r="R223" s="99"/>
    </row>
    <row r="224" s="78" customFormat="1" ht="31.5" spans="1:18">
      <c r="A224" s="104" t="s">
        <v>272</v>
      </c>
      <c r="B224" s="107">
        <v>3</v>
      </c>
      <c r="C224" s="100" t="s">
        <v>34</v>
      </c>
      <c r="D224" s="96"/>
      <c r="E224" s="99" t="s">
        <v>98</v>
      </c>
      <c r="F224" s="107">
        <v>3</v>
      </c>
      <c r="G224" s="100" t="s">
        <v>274</v>
      </c>
      <c r="H224" s="107">
        <v>2022</v>
      </c>
      <c r="I224" s="101">
        <f t="shared" si="65"/>
        <v>587.5</v>
      </c>
      <c r="J224" s="105">
        <v>2350</v>
      </c>
      <c r="K224" s="102">
        <f t="shared" si="66"/>
        <v>211.5</v>
      </c>
      <c r="L224" s="102"/>
      <c r="M224" s="102"/>
      <c r="N224" s="102">
        <v>211.5</v>
      </c>
      <c r="O224" s="102"/>
      <c r="P224" s="102"/>
      <c r="Q224" s="102" t="s">
        <v>134</v>
      </c>
      <c r="R224" s="99"/>
    </row>
    <row r="225" s="78" customFormat="1" ht="31.5" spans="1:18">
      <c r="A225" s="104" t="s">
        <v>272</v>
      </c>
      <c r="B225" s="107">
        <v>3</v>
      </c>
      <c r="C225" s="100" t="s">
        <v>34</v>
      </c>
      <c r="D225" s="96"/>
      <c r="E225" s="99" t="s">
        <v>98</v>
      </c>
      <c r="F225" s="107">
        <v>3</v>
      </c>
      <c r="G225" s="100" t="s">
        <v>275</v>
      </c>
      <c r="H225" s="107">
        <v>2023</v>
      </c>
      <c r="I225" s="101">
        <f t="shared" si="65"/>
        <v>617.5</v>
      </c>
      <c r="J225" s="105">
        <v>2470</v>
      </c>
      <c r="K225" s="102">
        <f t="shared" si="66"/>
        <v>221</v>
      </c>
      <c r="L225" s="102"/>
      <c r="M225" s="102"/>
      <c r="N225" s="102">
        <v>221</v>
      </c>
      <c r="O225" s="102"/>
      <c r="P225" s="102"/>
      <c r="Q225" s="102" t="s">
        <v>134</v>
      </c>
      <c r="R225" s="99"/>
    </row>
    <row r="226" s="78" customFormat="1" ht="31.5" spans="1:18">
      <c r="A226" s="104" t="s">
        <v>272</v>
      </c>
      <c r="B226" s="107">
        <v>3</v>
      </c>
      <c r="C226" s="100" t="s">
        <v>34</v>
      </c>
      <c r="D226" s="96"/>
      <c r="E226" s="99" t="s">
        <v>98</v>
      </c>
      <c r="F226" s="107">
        <v>3</v>
      </c>
      <c r="G226" s="100" t="s">
        <v>276</v>
      </c>
      <c r="H226" s="107">
        <v>2024</v>
      </c>
      <c r="I226" s="101">
        <f t="shared" si="65"/>
        <v>647.5</v>
      </c>
      <c r="J226" s="105">
        <v>2590</v>
      </c>
      <c r="K226" s="102">
        <f t="shared" si="66"/>
        <v>230.5</v>
      </c>
      <c r="L226" s="102"/>
      <c r="M226" s="102"/>
      <c r="N226" s="102">
        <v>230.5</v>
      </c>
      <c r="O226" s="102"/>
      <c r="P226" s="102"/>
      <c r="Q226" s="102" t="s">
        <v>134</v>
      </c>
      <c r="R226" s="99"/>
    </row>
    <row r="227" s="78" customFormat="1" ht="31.5" spans="1:18">
      <c r="A227" s="104" t="s">
        <v>272</v>
      </c>
      <c r="B227" s="107">
        <v>3</v>
      </c>
      <c r="C227" s="100" t="s">
        <v>34</v>
      </c>
      <c r="D227" s="96"/>
      <c r="E227" s="99" t="s">
        <v>98</v>
      </c>
      <c r="F227" s="107">
        <v>3</v>
      </c>
      <c r="G227" s="100" t="s">
        <v>277</v>
      </c>
      <c r="H227" s="107">
        <v>2025</v>
      </c>
      <c r="I227" s="101">
        <f t="shared" si="65"/>
        <v>677.5</v>
      </c>
      <c r="J227" s="105">
        <v>2710</v>
      </c>
      <c r="K227" s="102">
        <f t="shared" si="66"/>
        <v>240</v>
      </c>
      <c r="L227" s="102"/>
      <c r="M227" s="102"/>
      <c r="N227" s="102">
        <v>240</v>
      </c>
      <c r="O227" s="102"/>
      <c r="P227" s="102"/>
      <c r="Q227" s="102" t="s">
        <v>134</v>
      </c>
      <c r="R227" s="99"/>
    </row>
    <row r="228" s="78" customFormat="1" ht="42" spans="1:18">
      <c r="A228" s="104" t="s">
        <v>278</v>
      </c>
      <c r="B228" s="107">
        <v>5</v>
      </c>
      <c r="C228" s="100" t="s">
        <v>34</v>
      </c>
      <c r="D228" s="96"/>
      <c r="E228" s="99" t="s">
        <v>98</v>
      </c>
      <c r="F228" s="107">
        <v>5</v>
      </c>
      <c r="G228" s="100" t="s">
        <v>279</v>
      </c>
      <c r="H228" s="99">
        <v>2021</v>
      </c>
      <c r="I228" s="101">
        <f t="shared" si="65"/>
        <v>632.5</v>
      </c>
      <c r="J228" s="105">
        <v>2530</v>
      </c>
      <c r="K228" s="102">
        <f t="shared" si="66"/>
        <v>287.4</v>
      </c>
      <c r="L228" s="102"/>
      <c r="M228" s="102"/>
      <c r="N228" s="102">
        <v>287.4</v>
      </c>
      <c r="O228" s="102"/>
      <c r="P228" s="102"/>
      <c r="Q228" s="102" t="s">
        <v>134</v>
      </c>
      <c r="R228" s="99"/>
    </row>
    <row r="229" s="78" customFormat="1" ht="42" spans="1:18">
      <c r="A229" s="104" t="s">
        <v>278</v>
      </c>
      <c r="B229" s="107">
        <v>5</v>
      </c>
      <c r="C229" s="100" t="s">
        <v>34</v>
      </c>
      <c r="D229" s="96"/>
      <c r="E229" s="99" t="s">
        <v>98</v>
      </c>
      <c r="F229" s="107">
        <v>5</v>
      </c>
      <c r="G229" s="100" t="s">
        <v>280</v>
      </c>
      <c r="H229" s="107">
        <v>2022</v>
      </c>
      <c r="I229" s="101">
        <f t="shared" si="65"/>
        <v>625</v>
      </c>
      <c r="J229" s="105">
        <v>2500</v>
      </c>
      <c r="K229" s="102">
        <f t="shared" si="66"/>
        <v>273.3</v>
      </c>
      <c r="L229" s="102"/>
      <c r="M229" s="102"/>
      <c r="N229" s="102">
        <v>273.3</v>
      </c>
      <c r="O229" s="102"/>
      <c r="P229" s="102"/>
      <c r="Q229" s="102" t="s">
        <v>134</v>
      </c>
      <c r="R229" s="99"/>
    </row>
    <row r="230" s="78" customFormat="1" ht="42" spans="1:18">
      <c r="A230" s="104" t="s">
        <v>278</v>
      </c>
      <c r="B230" s="107">
        <v>5</v>
      </c>
      <c r="C230" s="100" t="s">
        <v>34</v>
      </c>
      <c r="D230" s="96"/>
      <c r="E230" s="99" t="s">
        <v>98</v>
      </c>
      <c r="F230" s="107">
        <v>5</v>
      </c>
      <c r="G230" s="100" t="s">
        <v>281</v>
      </c>
      <c r="H230" s="107">
        <v>2023</v>
      </c>
      <c r="I230" s="101">
        <f t="shared" si="65"/>
        <v>627.5</v>
      </c>
      <c r="J230" s="105">
        <v>2510</v>
      </c>
      <c r="K230" s="102">
        <f t="shared" si="66"/>
        <v>278</v>
      </c>
      <c r="L230" s="102"/>
      <c r="M230" s="102"/>
      <c r="N230" s="102">
        <v>278</v>
      </c>
      <c r="O230" s="102"/>
      <c r="P230" s="102"/>
      <c r="Q230" s="102" t="s">
        <v>134</v>
      </c>
      <c r="R230" s="99"/>
    </row>
    <row r="231" s="78" customFormat="1" ht="42" spans="1:18">
      <c r="A231" s="104" t="s">
        <v>278</v>
      </c>
      <c r="B231" s="107">
        <v>5</v>
      </c>
      <c r="C231" s="100" t="s">
        <v>34</v>
      </c>
      <c r="D231" s="96"/>
      <c r="E231" s="99" t="s">
        <v>98</v>
      </c>
      <c r="F231" s="107">
        <v>5</v>
      </c>
      <c r="G231" s="100" t="s">
        <v>282</v>
      </c>
      <c r="H231" s="107">
        <v>2024</v>
      </c>
      <c r="I231" s="101">
        <f t="shared" si="65"/>
        <v>630</v>
      </c>
      <c r="J231" s="105">
        <v>2520</v>
      </c>
      <c r="K231" s="102">
        <f t="shared" si="66"/>
        <v>282.7</v>
      </c>
      <c r="L231" s="102"/>
      <c r="M231" s="102"/>
      <c r="N231" s="102">
        <v>282.7</v>
      </c>
      <c r="O231" s="102"/>
      <c r="P231" s="102"/>
      <c r="Q231" s="102" t="s">
        <v>134</v>
      </c>
      <c r="R231" s="99"/>
    </row>
    <row r="232" s="78" customFormat="1" ht="42" spans="1:18">
      <c r="A232" s="104" t="s">
        <v>278</v>
      </c>
      <c r="B232" s="107">
        <v>5</v>
      </c>
      <c r="C232" s="100" t="s">
        <v>34</v>
      </c>
      <c r="D232" s="96"/>
      <c r="E232" s="99" t="s">
        <v>98</v>
      </c>
      <c r="F232" s="107">
        <v>5</v>
      </c>
      <c r="G232" s="100" t="s">
        <v>283</v>
      </c>
      <c r="H232" s="107">
        <v>2025</v>
      </c>
      <c r="I232" s="101">
        <f t="shared" si="65"/>
        <v>632.5</v>
      </c>
      <c r="J232" s="105">
        <v>2530</v>
      </c>
      <c r="K232" s="102">
        <f t="shared" si="66"/>
        <v>287.4</v>
      </c>
      <c r="L232" s="102"/>
      <c r="M232" s="102"/>
      <c r="N232" s="102">
        <v>287.4</v>
      </c>
      <c r="O232" s="102"/>
      <c r="P232" s="102"/>
      <c r="Q232" s="102" t="s">
        <v>134</v>
      </c>
      <c r="R232" s="99"/>
    </row>
    <row r="233" ht="13.5" spans="1:18">
      <c r="A233" s="98" t="s">
        <v>284</v>
      </c>
      <c r="B233" s="99">
        <f>B234+B240+B246+B248</f>
        <v>25</v>
      </c>
      <c r="C233" s="96" t="s">
        <v>26</v>
      </c>
      <c r="D233" s="99" t="s">
        <v>26</v>
      </c>
      <c r="E233" s="99" t="s">
        <v>26</v>
      </c>
      <c r="F233" s="99" t="s">
        <v>26</v>
      </c>
      <c r="G233" s="99" t="s">
        <v>26</v>
      </c>
      <c r="H233" s="99"/>
      <c r="I233" s="99">
        <f t="shared" ref="I233:P233" si="67">I234+I240+I246+I248</f>
        <v>44766.25</v>
      </c>
      <c r="J233" s="99">
        <f t="shared" si="67"/>
        <v>179065</v>
      </c>
      <c r="K233" s="99">
        <f t="shared" si="67"/>
        <v>14061.92</v>
      </c>
      <c r="L233" s="99">
        <f t="shared" si="67"/>
        <v>0</v>
      </c>
      <c r="M233" s="99">
        <f t="shared" si="67"/>
        <v>0</v>
      </c>
      <c r="N233" s="99">
        <f t="shared" si="67"/>
        <v>14061.92</v>
      </c>
      <c r="O233" s="99">
        <f t="shared" si="67"/>
        <v>0</v>
      </c>
      <c r="P233" s="99">
        <f t="shared" si="67"/>
        <v>0</v>
      </c>
      <c r="Q233" s="102"/>
      <c r="R233" s="99"/>
    </row>
    <row r="234" ht="13.5" spans="1:18">
      <c r="A234" s="98" t="s">
        <v>285</v>
      </c>
      <c r="B234" s="101">
        <f>SUM(B235:B239)</f>
        <v>10</v>
      </c>
      <c r="C234" s="99" t="s">
        <v>26</v>
      </c>
      <c r="D234" s="96"/>
      <c r="E234" s="99" t="s">
        <v>80</v>
      </c>
      <c r="F234" s="101">
        <f t="shared" ref="F234:P234" si="68">SUM(F235:F239)</f>
        <v>10</v>
      </c>
      <c r="G234" s="100" t="s">
        <v>286</v>
      </c>
      <c r="H234" s="99"/>
      <c r="I234" s="101">
        <f t="shared" si="68"/>
        <v>6600</v>
      </c>
      <c r="J234" s="101">
        <f t="shared" si="68"/>
        <v>26400</v>
      </c>
      <c r="K234" s="102">
        <f t="shared" si="68"/>
        <v>2500</v>
      </c>
      <c r="L234" s="102">
        <f t="shared" si="68"/>
        <v>0</v>
      </c>
      <c r="M234" s="102">
        <f t="shared" si="68"/>
        <v>0</v>
      </c>
      <c r="N234" s="102">
        <f t="shared" si="68"/>
        <v>2500</v>
      </c>
      <c r="O234" s="102">
        <f t="shared" si="68"/>
        <v>0</v>
      </c>
      <c r="P234" s="102">
        <f t="shared" si="68"/>
        <v>0</v>
      </c>
      <c r="Q234" s="102"/>
      <c r="R234" s="99"/>
    </row>
    <row r="235" s="78" customFormat="1" ht="13.5" spans="1:18">
      <c r="A235" s="104" t="s">
        <v>287</v>
      </c>
      <c r="B235" s="113">
        <v>2</v>
      </c>
      <c r="C235" s="100" t="s">
        <v>34</v>
      </c>
      <c r="D235" s="96"/>
      <c r="E235" s="99" t="s">
        <v>80</v>
      </c>
      <c r="F235" s="113">
        <v>2</v>
      </c>
      <c r="G235" s="108" t="s">
        <v>288</v>
      </c>
      <c r="H235" s="113">
        <v>2021</v>
      </c>
      <c r="I235" s="101">
        <v>1320</v>
      </c>
      <c r="J235" s="101">
        <f t="shared" ref="J235:J239" si="69">I235*4</f>
        <v>5280</v>
      </c>
      <c r="K235" s="102">
        <f t="shared" ref="K235:K239" si="70">L235+M235+N235+O235+P235</f>
        <v>500</v>
      </c>
      <c r="L235" s="102"/>
      <c r="M235" s="102"/>
      <c r="N235" s="102">
        <v>500</v>
      </c>
      <c r="O235" s="102"/>
      <c r="P235" s="102"/>
      <c r="Q235" s="102" t="s">
        <v>289</v>
      </c>
      <c r="R235" s="99"/>
    </row>
    <row r="236" s="78" customFormat="1" ht="13.5" spans="1:18">
      <c r="A236" s="104" t="s">
        <v>287</v>
      </c>
      <c r="B236" s="113">
        <v>2</v>
      </c>
      <c r="C236" s="100" t="s">
        <v>34</v>
      </c>
      <c r="D236" s="96"/>
      <c r="E236" s="99" t="s">
        <v>80</v>
      </c>
      <c r="F236" s="113">
        <v>2</v>
      </c>
      <c r="G236" s="108" t="s">
        <v>288</v>
      </c>
      <c r="H236" s="113">
        <v>2022</v>
      </c>
      <c r="I236" s="101">
        <v>1320</v>
      </c>
      <c r="J236" s="101">
        <f t="shared" si="69"/>
        <v>5280</v>
      </c>
      <c r="K236" s="102">
        <f t="shared" si="70"/>
        <v>500</v>
      </c>
      <c r="L236" s="102"/>
      <c r="M236" s="102"/>
      <c r="N236" s="102">
        <v>500</v>
      </c>
      <c r="O236" s="102"/>
      <c r="P236" s="102"/>
      <c r="Q236" s="102" t="s">
        <v>289</v>
      </c>
      <c r="R236" s="99"/>
    </row>
    <row r="237" s="78" customFormat="1" ht="13.5" spans="1:18">
      <c r="A237" s="104" t="s">
        <v>287</v>
      </c>
      <c r="B237" s="113">
        <v>2</v>
      </c>
      <c r="C237" s="100" t="s">
        <v>34</v>
      </c>
      <c r="D237" s="96"/>
      <c r="E237" s="99" t="s">
        <v>80</v>
      </c>
      <c r="F237" s="113">
        <v>2</v>
      </c>
      <c r="G237" s="108" t="s">
        <v>288</v>
      </c>
      <c r="H237" s="113">
        <v>2023</v>
      </c>
      <c r="I237" s="101">
        <v>1320</v>
      </c>
      <c r="J237" s="101">
        <f t="shared" si="69"/>
        <v>5280</v>
      </c>
      <c r="K237" s="102">
        <f t="shared" si="70"/>
        <v>500</v>
      </c>
      <c r="L237" s="102"/>
      <c r="M237" s="102"/>
      <c r="N237" s="102">
        <v>500</v>
      </c>
      <c r="O237" s="102"/>
      <c r="P237" s="102"/>
      <c r="Q237" s="102" t="s">
        <v>289</v>
      </c>
      <c r="R237" s="99"/>
    </row>
    <row r="238" s="78" customFormat="1" ht="13.5" spans="1:18">
      <c r="A238" s="104" t="s">
        <v>287</v>
      </c>
      <c r="B238" s="113">
        <v>2</v>
      </c>
      <c r="C238" s="100" t="s">
        <v>34</v>
      </c>
      <c r="D238" s="96"/>
      <c r="E238" s="99" t="s">
        <v>80</v>
      </c>
      <c r="F238" s="113">
        <v>2</v>
      </c>
      <c r="G238" s="108" t="s">
        <v>288</v>
      </c>
      <c r="H238" s="113">
        <v>2024</v>
      </c>
      <c r="I238" s="101">
        <v>1320</v>
      </c>
      <c r="J238" s="101">
        <f t="shared" si="69"/>
        <v>5280</v>
      </c>
      <c r="K238" s="102">
        <f t="shared" si="70"/>
        <v>500</v>
      </c>
      <c r="L238" s="102"/>
      <c r="M238" s="102"/>
      <c r="N238" s="102">
        <v>500</v>
      </c>
      <c r="O238" s="102"/>
      <c r="P238" s="102"/>
      <c r="Q238" s="102" t="s">
        <v>289</v>
      </c>
      <c r="R238" s="99"/>
    </row>
    <row r="239" s="78" customFormat="1" ht="13.5" spans="1:18">
      <c r="A239" s="104" t="s">
        <v>287</v>
      </c>
      <c r="B239" s="113">
        <v>2</v>
      </c>
      <c r="C239" s="100" t="s">
        <v>34</v>
      </c>
      <c r="D239" s="96"/>
      <c r="E239" s="99" t="s">
        <v>80</v>
      </c>
      <c r="F239" s="113">
        <v>2</v>
      </c>
      <c r="G239" s="108" t="s">
        <v>288</v>
      </c>
      <c r="H239" s="113">
        <v>2025</v>
      </c>
      <c r="I239" s="101">
        <v>1320</v>
      </c>
      <c r="J239" s="101">
        <f t="shared" si="69"/>
        <v>5280</v>
      </c>
      <c r="K239" s="102">
        <f t="shared" si="70"/>
        <v>500</v>
      </c>
      <c r="L239" s="102"/>
      <c r="M239" s="102"/>
      <c r="N239" s="102">
        <v>500</v>
      </c>
      <c r="O239" s="102"/>
      <c r="P239" s="102"/>
      <c r="Q239" s="102" t="s">
        <v>289</v>
      </c>
      <c r="R239" s="99"/>
    </row>
    <row r="240" ht="13.5" spans="1:18">
      <c r="A240" s="98" t="s">
        <v>290</v>
      </c>
      <c r="B240" s="101">
        <f>SUM(B241:B245)</f>
        <v>10</v>
      </c>
      <c r="C240" s="96"/>
      <c r="D240" s="96"/>
      <c r="E240" s="99" t="s">
        <v>98</v>
      </c>
      <c r="F240" s="101">
        <f t="shared" ref="F240:P240" si="71">SUM(F241:F245)</f>
        <v>10</v>
      </c>
      <c r="G240" s="100" t="s">
        <v>291</v>
      </c>
      <c r="H240" s="99"/>
      <c r="I240" s="101">
        <f t="shared" si="71"/>
        <v>11780</v>
      </c>
      <c r="J240" s="101">
        <f t="shared" si="71"/>
        <v>47120</v>
      </c>
      <c r="K240" s="102">
        <f t="shared" si="71"/>
        <v>5000</v>
      </c>
      <c r="L240" s="102">
        <f t="shared" si="71"/>
        <v>0</v>
      </c>
      <c r="M240" s="102">
        <f t="shared" si="71"/>
        <v>0</v>
      </c>
      <c r="N240" s="102">
        <f t="shared" si="71"/>
        <v>5000</v>
      </c>
      <c r="O240" s="102">
        <f t="shared" si="71"/>
        <v>0</v>
      </c>
      <c r="P240" s="102">
        <f t="shared" si="71"/>
        <v>0</v>
      </c>
      <c r="Q240" s="102" t="s">
        <v>289</v>
      </c>
      <c r="R240" s="99"/>
    </row>
    <row r="241" s="78" customFormat="1" ht="13.5" spans="1:18">
      <c r="A241" s="104" t="s">
        <v>292</v>
      </c>
      <c r="B241" s="99">
        <v>2</v>
      </c>
      <c r="C241" s="100" t="s">
        <v>34</v>
      </c>
      <c r="D241" s="96"/>
      <c r="E241" s="99" t="s">
        <v>98</v>
      </c>
      <c r="F241" s="99">
        <v>2</v>
      </c>
      <c r="G241" s="108" t="s">
        <v>293</v>
      </c>
      <c r="H241" s="113">
        <v>2021</v>
      </c>
      <c r="I241" s="101">
        <v>2356</v>
      </c>
      <c r="J241" s="101">
        <f t="shared" ref="J241:J245" si="72">I241*4</f>
        <v>9424</v>
      </c>
      <c r="K241" s="102">
        <f t="shared" ref="K241:K245" si="73">L241+M241+N241+O241+P241</f>
        <v>1000</v>
      </c>
      <c r="L241" s="102"/>
      <c r="M241" s="102"/>
      <c r="N241" s="102">
        <v>1000</v>
      </c>
      <c r="O241" s="102"/>
      <c r="P241" s="102"/>
      <c r="Q241" s="102" t="s">
        <v>289</v>
      </c>
      <c r="R241" s="99"/>
    </row>
    <row r="242" s="78" customFormat="1" ht="13.5" spans="1:18">
      <c r="A242" s="104" t="s">
        <v>292</v>
      </c>
      <c r="B242" s="99">
        <v>2</v>
      </c>
      <c r="C242" s="100" t="s">
        <v>34</v>
      </c>
      <c r="D242" s="96"/>
      <c r="E242" s="99" t="s">
        <v>98</v>
      </c>
      <c r="F242" s="99">
        <v>2</v>
      </c>
      <c r="G242" s="108" t="s">
        <v>293</v>
      </c>
      <c r="H242" s="113">
        <v>2022</v>
      </c>
      <c r="I242" s="101">
        <v>2356</v>
      </c>
      <c r="J242" s="101">
        <f t="shared" si="72"/>
        <v>9424</v>
      </c>
      <c r="K242" s="102">
        <f t="shared" si="73"/>
        <v>1000</v>
      </c>
      <c r="L242" s="102"/>
      <c r="M242" s="102"/>
      <c r="N242" s="102">
        <v>1000</v>
      </c>
      <c r="O242" s="102"/>
      <c r="P242" s="102"/>
      <c r="Q242" s="102" t="s">
        <v>289</v>
      </c>
      <c r="R242" s="99"/>
    </row>
    <row r="243" s="78" customFormat="1" ht="13.5" spans="1:18">
      <c r="A243" s="104" t="s">
        <v>292</v>
      </c>
      <c r="B243" s="99">
        <v>2</v>
      </c>
      <c r="C243" s="100" t="s">
        <v>34</v>
      </c>
      <c r="D243" s="96"/>
      <c r="E243" s="99" t="s">
        <v>98</v>
      </c>
      <c r="F243" s="99">
        <v>2</v>
      </c>
      <c r="G243" s="108" t="s">
        <v>293</v>
      </c>
      <c r="H243" s="113">
        <v>2023</v>
      </c>
      <c r="I243" s="101">
        <v>2356</v>
      </c>
      <c r="J243" s="101">
        <f t="shared" si="72"/>
        <v>9424</v>
      </c>
      <c r="K243" s="102">
        <f t="shared" si="73"/>
        <v>1000</v>
      </c>
      <c r="L243" s="102"/>
      <c r="M243" s="102"/>
      <c r="N243" s="102">
        <v>1000</v>
      </c>
      <c r="O243" s="102"/>
      <c r="P243" s="102"/>
      <c r="Q243" s="102" t="s">
        <v>289</v>
      </c>
      <c r="R243" s="99"/>
    </row>
    <row r="244" s="78" customFormat="1" ht="13.5" spans="1:18">
      <c r="A244" s="104" t="s">
        <v>292</v>
      </c>
      <c r="B244" s="99">
        <v>2</v>
      </c>
      <c r="C244" s="100" t="s">
        <v>34</v>
      </c>
      <c r="D244" s="96"/>
      <c r="E244" s="99" t="s">
        <v>98</v>
      </c>
      <c r="F244" s="99">
        <v>2</v>
      </c>
      <c r="G244" s="108" t="s">
        <v>293</v>
      </c>
      <c r="H244" s="113">
        <v>2024</v>
      </c>
      <c r="I244" s="101">
        <v>2356</v>
      </c>
      <c r="J244" s="101">
        <f t="shared" si="72"/>
        <v>9424</v>
      </c>
      <c r="K244" s="102">
        <f t="shared" si="73"/>
        <v>1000</v>
      </c>
      <c r="L244" s="102"/>
      <c r="M244" s="102"/>
      <c r="N244" s="102">
        <v>1000</v>
      </c>
      <c r="O244" s="102"/>
      <c r="P244" s="102"/>
      <c r="Q244" s="102" t="s">
        <v>289</v>
      </c>
      <c r="R244" s="99"/>
    </row>
    <row r="245" s="78" customFormat="1" ht="13.5" spans="1:18">
      <c r="A245" s="104" t="s">
        <v>292</v>
      </c>
      <c r="B245" s="99">
        <v>2</v>
      </c>
      <c r="C245" s="100" t="s">
        <v>34</v>
      </c>
      <c r="D245" s="96"/>
      <c r="E245" s="99" t="s">
        <v>98</v>
      </c>
      <c r="F245" s="99">
        <v>2</v>
      </c>
      <c r="G245" s="108" t="s">
        <v>293</v>
      </c>
      <c r="H245" s="113">
        <v>2025</v>
      </c>
      <c r="I245" s="101">
        <v>2356</v>
      </c>
      <c r="J245" s="101">
        <f t="shared" si="72"/>
        <v>9424</v>
      </c>
      <c r="K245" s="102">
        <f t="shared" si="73"/>
        <v>1000</v>
      </c>
      <c r="L245" s="102"/>
      <c r="M245" s="102"/>
      <c r="N245" s="102">
        <v>1000</v>
      </c>
      <c r="O245" s="102"/>
      <c r="P245" s="102"/>
      <c r="Q245" s="102" t="s">
        <v>289</v>
      </c>
      <c r="R245" s="99"/>
    </row>
    <row r="246" ht="13.5" spans="1:18">
      <c r="A246" s="98" t="s">
        <v>294</v>
      </c>
      <c r="B246" s="99"/>
      <c r="C246" s="96"/>
      <c r="D246" s="96"/>
      <c r="E246" s="99" t="s">
        <v>98</v>
      </c>
      <c r="F246" s="96"/>
      <c r="G246" s="99"/>
      <c r="H246" s="99"/>
      <c r="I246" s="101"/>
      <c r="J246" s="101"/>
      <c r="K246" s="102"/>
      <c r="L246" s="102"/>
      <c r="M246" s="102"/>
      <c r="N246" s="102"/>
      <c r="O246" s="102"/>
      <c r="P246" s="102"/>
      <c r="Q246" s="102" t="s">
        <v>289</v>
      </c>
      <c r="R246" s="99"/>
    </row>
    <row r="247" ht="13.5" spans="1:18">
      <c r="A247" s="98" t="s">
        <v>183</v>
      </c>
      <c r="B247" s="99"/>
      <c r="C247" s="96"/>
      <c r="D247" s="96"/>
      <c r="E247" s="99" t="s">
        <v>98</v>
      </c>
      <c r="F247" s="96"/>
      <c r="G247" s="99"/>
      <c r="H247" s="99"/>
      <c r="I247" s="101"/>
      <c r="J247" s="101"/>
      <c r="K247" s="102"/>
      <c r="L247" s="102"/>
      <c r="M247" s="102"/>
      <c r="N247" s="102"/>
      <c r="O247" s="102"/>
      <c r="P247" s="102"/>
      <c r="Q247" s="102" t="s">
        <v>289</v>
      </c>
      <c r="R247" s="99"/>
    </row>
    <row r="248" ht="13.5" spans="1:18">
      <c r="A248" s="98" t="s">
        <v>295</v>
      </c>
      <c r="B248" s="101">
        <f>SUM(B249:B253)</f>
        <v>5</v>
      </c>
      <c r="C248" s="96"/>
      <c r="D248" s="96"/>
      <c r="E248" s="99" t="s">
        <v>98</v>
      </c>
      <c r="F248" s="101">
        <f t="shared" ref="F248:P248" si="74">SUM(F249:F253)</f>
        <v>5</v>
      </c>
      <c r="G248" s="100" t="s">
        <v>296</v>
      </c>
      <c r="H248" s="99"/>
      <c r="I248" s="101">
        <f t="shared" si="74"/>
        <v>26386.25</v>
      </c>
      <c r="J248" s="101">
        <f t="shared" si="74"/>
        <v>105545</v>
      </c>
      <c r="K248" s="102">
        <f t="shared" si="74"/>
        <v>6561.92</v>
      </c>
      <c r="L248" s="102">
        <f t="shared" si="74"/>
        <v>0</v>
      </c>
      <c r="M248" s="102">
        <f t="shared" si="74"/>
        <v>0</v>
      </c>
      <c r="N248" s="102">
        <f t="shared" si="74"/>
        <v>6561.92</v>
      </c>
      <c r="O248" s="102">
        <f t="shared" si="74"/>
        <v>0</v>
      </c>
      <c r="P248" s="102">
        <f t="shared" si="74"/>
        <v>0</v>
      </c>
      <c r="Q248" s="102" t="s">
        <v>289</v>
      </c>
      <c r="R248" s="99"/>
    </row>
    <row r="249" s="78" customFormat="1" ht="21" spans="1:18">
      <c r="A249" s="104" t="s">
        <v>297</v>
      </c>
      <c r="B249" s="107">
        <v>1</v>
      </c>
      <c r="C249" s="100" t="s">
        <v>34</v>
      </c>
      <c r="D249" s="96"/>
      <c r="E249" s="99" t="s">
        <v>98</v>
      </c>
      <c r="F249" s="107">
        <v>1</v>
      </c>
      <c r="G249" s="100" t="s">
        <v>298</v>
      </c>
      <c r="H249" s="107">
        <v>2021</v>
      </c>
      <c r="I249" s="101">
        <f t="shared" ref="I249:I253" si="75">J249/4</f>
        <v>5277.25</v>
      </c>
      <c r="J249" s="101">
        <v>21109</v>
      </c>
      <c r="K249" s="102">
        <f t="shared" ref="K249:K253" si="76">L249+M249+N249+O249+P249</f>
        <v>1540.96</v>
      </c>
      <c r="L249" s="102"/>
      <c r="M249" s="102"/>
      <c r="N249" s="102">
        <v>1540.96</v>
      </c>
      <c r="O249" s="102"/>
      <c r="P249" s="102"/>
      <c r="Q249" s="102" t="s">
        <v>289</v>
      </c>
      <c r="R249" s="99"/>
    </row>
    <row r="250" s="78" customFormat="1" ht="21" spans="1:18">
      <c r="A250" s="104" t="s">
        <v>297</v>
      </c>
      <c r="B250" s="107">
        <v>1</v>
      </c>
      <c r="C250" s="100" t="s">
        <v>34</v>
      </c>
      <c r="D250" s="96"/>
      <c r="E250" s="99" t="s">
        <v>98</v>
      </c>
      <c r="F250" s="107">
        <v>1</v>
      </c>
      <c r="G250" s="100" t="s">
        <v>298</v>
      </c>
      <c r="H250" s="107">
        <v>2022</v>
      </c>
      <c r="I250" s="101">
        <f t="shared" si="75"/>
        <v>5277.25</v>
      </c>
      <c r="J250" s="101">
        <v>21109</v>
      </c>
      <c r="K250" s="102">
        <f t="shared" si="76"/>
        <v>1540.96</v>
      </c>
      <c r="L250" s="102"/>
      <c r="M250" s="102"/>
      <c r="N250" s="102">
        <v>1540.96</v>
      </c>
      <c r="O250" s="102"/>
      <c r="P250" s="102"/>
      <c r="Q250" s="102" t="s">
        <v>289</v>
      </c>
      <c r="R250" s="99"/>
    </row>
    <row r="251" s="78" customFormat="1" ht="21" spans="1:18">
      <c r="A251" s="104" t="s">
        <v>297</v>
      </c>
      <c r="B251" s="107">
        <v>1</v>
      </c>
      <c r="C251" s="100" t="s">
        <v>34</v>
      </c>
      <c r="D251" s="96"/>
      <c r="E251" s="99" t="s">
        <v>98</v>
      </c>
      <c r="F251" s="107">
        <v>1</v>
      </c>
      <c r="G251" s="100" t="s">
        <v>298</v>
      </c>
      <c r="H251" s="107">
        <v>2023</v>
      </c>
      <c r="I251" s="101">
        <f t="shared" si="75"/>
        <v>5277.25</v>
      </c>
      <c r="J251" s="101">
        <v>21109</v>
      </c>
      <c r="K251" s="102">
        <f t="shared" si="76"/>
        <v>1160</v>
      </c>
      <c r="L251" s="102"/>
      <c r="M251" s="102"/>
      <c r="N251" s="102">
        <v>1160</v>
      </c>
      <c r="O251" s="102"/>
      <c r="P251" s="102"/>
      <c r="Q251" s="102" t="s">
        <v>289</v>
      </c>
      <c r="R251" s="99"/>
    </row>
    <row r="252" s="78" customFormat="1" ht="21" spans="1:18">
      <c r="A252" s="104" t="s">
        <v>297</v>
      </c>
      <c r="B252" s="107">
        <v>1</v>
      </c>
      <c r="C252" s="100" t="s">
        <v>34</v>
      </c>
      <c r="D252" s="96"/>
      <c r="E252" s="99" t="s">
        <v>98</v>
      </c>
      <c r="F252" s="107">
        <v>1</v>
      </c>
      <c r="G252" s="100" t="s">
        <v>298</v>
      </c>
      <c r="H252" s="107">
        <v>2024</v>
      </c>
      <c r="I252" s="101">
        <f t="shared" si="75"/>
        <v>5277.25</v>
      </c>
      <c r="J252" s="101">
        <v>21109</v>
      </c>
      <c r="K252" s="102">
        <f t="shared" si="76"/>
        <v>1160</v>
      </c>
      <c r="L252" s="102"/>
      <c r="M252" s="102"/>
      <c r="N252" s="102">
        <v>1160</v>
      </c>
      <c r="O252" s="102"/>
      <c r="P252" s="102"/>
      <c r="Q252" s="102" t="s">
        <v>289</v>
      </c>
      <c r="R252" s="99"/>
    </row>
    <row r="253" s="78" customFormat="1" ht="21" spans="1:18">
      <c r="A253" s="104" t="s">
        <v>297</v>
      </c>
      <c r="B253" s="113">
        <v>1</v>
      </c>
      <c r="C253" s="100" t="s">
        <v>34</v>
      </c>
      <c r="D253" s="96"/>
      <c r="E253" s="99" t="s">
        <v>98</v>
      </c>
      <c r="F253" s="113">
        <v>1</v>
      </c>
      <c r="G253" s="100" t="s">
        <v>298</v>
      </c>
      <c r="H253" s="113">
        <v>2025</v>
      </c>
      <c r="I253" s="101">
        <f t="shared" si="75"/>
        <v>5277.25</v>
      </c>
      <c r="J253" s="101">
        <v>21109</v>
      </c>
      <c r="K253" s="102">
        <f t="shared" si="76"/>
        <v>1160</v>
      </c>
      <c r="L253" s="102"/>
      <c r="M253" s="102"/>
      <c r="N253" s="102">
        <v>1160</v>
      </c>
      <c r="O253" s="102"/>
      <c r="P253" s="102"/>
      <c r="Q253" s="102" t="s">
        <v>289</v>
      </c>
      <c r="R253" s="99"/>
    </row>
    <row r="254" ht="13.5" spans="1:18">
      <c r="A254" s="98" t="s">
        <v>299</v>
      </c>
      <c r="B254" s="99"/>
      <c r="C254" s="96"/>
      <c r="D254" s="96"/>
      <c r="E254" s="99" t="s">
        <v>98</v>
      </c>
      <c r="F254" s="96"/>
      <c r="G254" s="99"/>
      <c r="H254" s="99"/>
      <c r="I254" s="101"/>
      <c r="J254" s="101"/>
      <c r="K254" s="102"/>
      <c r="L254" s="102"/>
      <c r="M254" s="102"/>
      <c r="N254" s="102"/>
      <c r="O254" s="102"/>
      <c r="P254" s="102"/>
      <c r="Q254" s="102"/>
      <c r="R254" s="99"/>
    </row>
    <row r="255" ht="13.5" spans="1:18">
      <c r="A255" s="98" t="s">
        <v>183</v>
      </c>
      <c r="B255" s="99"/>
      <c r="C255" s="99" t="s">
        <v>26</v>
      </c>
      <c r="D255" s="96"/>
      <c r="E255" s="99" t="s">
        <v>98</v>
      </c>
      <c r="F255" s="96"/>
      <c r="G255" s="99"/>
      <c r="H255" s="99"/>
      <c r="I255" s="101"/>
      <c r="J255" s="101"/>
      <c r="K255" s="102"/>
      <c r="L255" s="102"/>
      <c r="M255" s="102"/>
      <c r="N255" s="102"/>
      <c r="O255" s="102"/>
      <c r="P255" s="102"/>
      <c r="Q255" s="102"/>
      <c r="R255" s="99"/>
    </row>
    <row r="256" ht="13.5" spans="1:18">
      <c r="A256" s="98" t="s">
        <v>300</v>
      </c>
      <c r="B256" s="99"/>
      <c r="C256" s="96"/>
      <c r="D256" s="96"/>
      <c r="E256" s="99" t="s">
        <v>98</v>
      </c>
      <c r="F256" s="96"/>
      <c r="G256" s="99"/>
      <c r="H256" s="99"/>
      <c r="I256" s="101"/>
      <c r="J256" s="101"/>
      <c r="K256" s="102"/>
      <c r="L256" s="102"/>
      <c r="M256" s="102"/>
      <c r="N256" s="102"/>
      <c r="O256" s="102"/>
      <c r="P256" s="102"/>
      <c r="Q256" s="102"/>
      <c r="R256" s="99"/>
    </row>
    <row r="257" ht="13.5" spans="1:18">
      <c r="A257" s="98" t="s">
        <v>183</v>
      </c>
      <c r="B257" s="99"/>
      <c r="C257" s="96"/>
      <c r="D257" s="96"/>
      <c r="E257" s="99" t="s">
        <v>98</v>
      </c>
      <c r="F257" s="96"/>
      <c r="G257" s="99"/>
      <c r="H257" s="99"/>
      <c r="I257" s="101"/>
      <c r="J257" s="101"/>
      <c r="K257" s="102"/>
      <c r="L257" s="102"/>
      <c r="M257" s="102"/>
      <c r="N257" s="102"/>
      <c r="O257" s="102"/>
      <c r="P257" s="102"/>
      <c r="Q257" s="102"/>
      <c r="R257" s="99"/>
    </row>
    <row r="258" s="77" customFormat="1" spans="1:18">
      <c r="A258" s="129" t="s">
        <v>301</v>
      </c>
      <c r="B258" s="96">
        <f>B259+B265+B272+B278+B284+B293+B295</f>
        <v>236</v>
      </c>
      <c r="C258" s="96"/>
      <c r="D258" s="96" t="s">
        <v>26</v>
      </c>
      <c r="E258" s="96" t="s">
        <v>27</v>
      </c>
      <c r="F258" s="96" t="s">
        <v>26</v>
      </c>
      <c r="G258" s="96" t="s">
        <v>26</v>
      </c>
      <c r="H258" s="96"/>
      <c r="I258" s="96">
        <f t="shared" ref="I258:P258" si="77">I259+I265+I272+I278+I284+I293+I295</f>
        <v>233196</v>
      </c>
      <c r="J258" s="96">
        <f t="shared" si="77"/>
        <v>915477</v>
      </c>
      <c r="K258" s="122">
        <f t="shared" si="77"/>
        <v>184514.37</v>
      </c>
      <c r="L258" s="122">
        <f t="shared" si="77"/>
        <v>16620</v>
      </c>
      <c r="M258" s="122">
        <f t="shared" si="77"/>
        <v>0</v>
      </c>
      <c r="N258" s="122">
        <f t="shared" si="77"/>
        <v>101963.92</v>
      </c>
      <c r="O258" s="122">
        <f t="shared" si="77"/>
        <v>19754.3</v>
      </c>
      <c r="P258" s="122">
        <f t="shared" si="77"/>
        <v>46176.15</v>
      </c>
      <c r="Q258" s="122"/>
      <c r="R258" s="96"/>
    </row>
    <row r="259" s="80" customFormat="1" spans="1:18">
      <c r="A259" s="98" t="s">
        <v>302</v>
      </c>
      <c r="B259" s="101">
        <f>SUM(B260:B264)</f>
        <v>148</v>
      </c>
      <c r="C259" s="96"/>
      <c r="D259" s="99"/>
      <c r="E259" s="99" t="s">
        <v>303</v>
      </c>
      <c r="F259" s="101">
        <f t="shared" ref="F259:P259" si="78">SUM(F260:F264)</f>
        <v>401.142</v>
      </c>
      <c r="G259" s="100" t="s">
        <v>304</v>
      </c>
      <c r="H259" s="99"/>
      <c r="I259" s="101">
        <f t="shared" si="78"/>
        <v>6468</v>
      </c>
      <c r="J259" s="101">
        <f t="shared" si="78"/>
        <v>25872</v>
      </c>
      <c r="K259" s="102">
        <f t="shared" si="78"/>
        <v>24068.52</v>
      </c>
      <c r="L259" s="102">
        <f t="shared" si="78"/>
        <v>6000</v>
      </c>
      <c r="M259" s="102">
        <f t="shared" si="78"/>
        <v>0</v>
      </c>
      <c r="N259" s="102">
        <f t="shared" si="78"/>
        <v>18068.52</v>
      </c>
      <c r="O259" s="102">
        <f t="shared" si="78"/>
        <v>0</v>
      </c>
      <c r="P259" s="102">
        <f t="shared" si="78"/>
        <v>0</v>
      </c>
      <c r="Q259" s="102"/>
      <c r="R259" s="99"/>
    </row>
    <row r="260" s="80" customFormat="1" spans="1:18">
      <c r="A260" s="104" t="s">
        <v>305</v>
      </c>
      <c r="B260" s="113">
        <v>14</v>
      </c>
      <c r="C260" s="100" t="s">
        <v>34</v>
      </c>
      <c r="D260" s="99"/>
      <c r="E260" s="99" t="s">
        <v>303</v>
      </c>
      <c r="F260" s="113">
        <v>53.1</v>
      </c>
      <c r="G260" s="108" t="s">
        <v>306</v>
      </c>
      <c r="H260" s="113">
        <v>2021</v>
      </c>
      <c r="I260" s="101">
        <v>1230</v>
      </c>
      <c r="J260" s="101">
        <f t="shared" ref="J260:J264" si="79">I260*4</f>
        <v>4920</v>
      </c>
      <c r="K260" s="102">
        <f t="shared" ref="K260:K264" si="80">L260+M260+N260+O260+P260</f>
        <v>3186</v>
      </c>
      <c r="L260" s="102">
        <v>1200</v>
      </c>
      <c r="M260" s="102"/>
      <c r="N260" s="102">
        <v>1986</v>
      </c>
      <c r="O260" s="102"/>
      <c r="P260" s="102"/>
      <c r="Q260" s="133" t="s">
        <v>307</v>
      </c>
      <c r="R260" s="99"/>
    </row>
    <row r="261" s="80" customFormat="1" spans="1:18">
      <c r="A261" s="104" t="s">
        <v>305</v>
      </c>
      <c r="B261" s="113">
        <v>39</v>
      </c>
      <c r="C261" s="100" t="s">
        <v>34</v>
      </c>
      <c r="D261" s="99"/>
      <c r="E261" s="99" t="s">
        <v>303</v>
      </c>
      <c r="F261" s="113">
        <v>111.3</v>
      </c>
      <c r="G261" s="108" t="s">
        <v>308</v>
      </c>
      <c r="H261" s="113">
        <v>2022</v>
      </c>
      <c r="I261" s="101">
        <v>1540</v>
      </c>
      <c r="J261" s="101">
        <f t="shared" si="79"/>
        <v>6160</v>
      </c>
      <c r="K261" s="102">
        <f t="shared" si="80"/>
        <v>6678</v>
      </c>
      <c r="L261" s="102">
        <v>1200</v>
      </c>
      <c r="M261" s="102"/>
      <c r="N261" s="102">
        <v>5478</v>
      </c>
      <c r="O261" s="102"/>
      <c r="P261" s="102"/>
      <c r="Q261" s="133" t="s">
        <v>307</v>
      </c>
      <c r="R261" s="99"/>
    </row>
    <row r="262" s="80" customFormat="1" spans="1:18">
      <c r="A262" s="104" t="s">
        <v>305</v>
      </c>
      <c r="B262" s="113">
        <v>41</v>
      </c>
      <c r="C262" s="100" t="s">
        <v>34</v>
      </c>
      <c r="D262" s="99"/>
      <c r="E262" s="99" t="s">
        <v>303</v>
      </c>
      <c r="F262" s="113">
        <v>111.6</v>
      </c>
      <c r="G262" s="108" t="s">
        <v>309</v>
      </c>
      <c r="H262" s="113">
        <v>2023</v>
      </c>
      <c r="I262" s="101">
        <v>1540</v>
      </c>
      <c r="J262" s="101">
        <f t="shared" si="79"/>
        <v>6160</v>
      </c>
      <c r="K262" s="102">
        <f t="shared" si="80"/>
        <v>6696</v>
      </c>
      <c r="L262" s="102">
        <v>1200</v>
      </c>
      <c r="M262" s="102"/>
      <c r="N262" s="102">
        <v>5496</v>
      </c>
      <c r="O262" s="102"/>
      <c r="P262" s="102"/>
      <c r="Q262" s="133" t="s">
        <v>307</v>
      </c>
      <c r="R262" s="99"/>
    </row>
    <row r="263" s="80" customFormat="1" spans="1:18">
      <c r="A263" s="104" t="s">
        <v>305</v>
      </c>
      <c r="B263" s="113">
        <v>42</v>
      </c>
      <c r="C263" s="100" t="s">
        <v>34</v>
      </c>
      <c r="D263" s="99"/>
      <c r="E263" s="99" t="s">
        <v>303</v>
      </c>
      <c r="F263" s="113">
        <v>91.29</v>
      </c>
      <c r="G263" s="108" t="s">
        <v>310</v>
      </c>
      <c r="H263" s="113">
        <v>2024</v>
      </c>
      <c r="I263" s="101">
        <v>1026</v>
      </c>
      <c r="J263" s="101">
        <f t="shared" si="79"/>
        <v>4104</v>
      </c>
      <c r="K263" s="102">
        <f t="shared" si="80"/>
        <v>5477.4</v>
      </c>
      <c r="L263" s="102">
        <v>1200</v>
      </c>
      <c r="M263" s="102"/>
      <c r="N263" s="102">
        <v>4277.4</v>
      </c>
      <c r="O263" s="102"/>
      <c r="P263" s="102"/>
      <c r="Q263" s="133" t="s">
        <v>307</v>
      </c>
      <c r="R263" s="99"/>
    </row>
    <row r="264" s="80" customFormat="1" spans="1:18">
      <c r="A264" s="104" t="s">
        <v>305</v>
      </c>
      <c r="B264" s="113">
        <v>12</v>
      </c>
      <c r="C264" s="100" t="s">
        <v>34</v>
      </c>
      <c r="D264" s="99"/>
      <c r="E264" s="99" t="s">
        <v>303</v>
      </c>
      <c r="F264" s="113">
        <v>33.852</v>
      </c>
      <c r="G264" s="108" t="s">
        <v>311</v>
      </c>
      <c r="H264" s="113">
        <v>2025</v>
      </c>
      <c r="I264" s="101">
        <v>1132</v>
      </c>
      <c r="J264" s="101">
        <f t="shared" si="79"/>
        <v>4528</v>
      </c>
      <c r="K264" s="102">
        <f t="shared" si="80"/>
        <v>2031.12</v>
      </c>
      <c r="L264" s="102">
        <v>1200</v>
      </c>
      <c r="M264" s="102"/>
      <c r="N264" s="102">
        <v>831.12</v>
      </c>
      <c r="O264" s="102"/>
      <c r="P264" s="102"/>
      <c r="Q264" s="133" t="s">
        <v>307</v>
      </c>
      <c r="R264" s="99"/>
    </row>
    <row r="265" s="80" customFormat="1" spans="1:18">
      <c r="A265" s="98" t="s">
        <v>312</v>
      </c>
      <c r="B265" s="101">
        <f>SUM(B266:B271)</f>
        <v>10</v>
      </c>
      <c r="C265" s="96"/>
      <c r="D265" s="99"/>
      <c r="E265" s="99" t="s">
        <v>303</v>
      </c>
      <c r="F265" s="101">
        <f t="shared" ref="F265:P265" si="81">SUM(F266:F271)</f>
        <v>103.6</v>
      </c>
      <c r="G265" s="100" t="s">
        <v>313</v>
      </c>
      <c r="H265" s="99"/>
      <c r="I265" s="101">
        <f t="shared" si="81"/>
        <v>1735</v>
      </c>
      <c r="J265" s="101">
        <f t="shared" si="81"/>
        <v>6970</v>
      </c>
      <c r="K265" s="102">
        <f t="shared" si="81"/>
        <v>3120</v>
      </c>
      <c r="L265" s="102">
        <f t="shared" si="81"/>
        <v>3120</v>
      </c>
      <c r="M265" s="102">
        <f t="shared" si="81"/>
        <v>0</v>
      </c>
      <c r="N265" s="102">
        <f t="shared" si="81"/>
        <v>0</v>
      </c>
      <c r="O265" s="102">
        <f t="shared" si="81"/>
        <v>0</v>
      </c>
      <c r="P265" s="102">
        <f t="shared" si="81"/>
        <v>0</v>
      </c>
      <c r="Q265" s="102"/>
      <c r="R265" s="99"/>
    </row>
    <row r="266" s="80" customFormat="1" ht="21" spans="1:18">
      <c r="A266" s="104" t="s">
        <v>314</v>
      </c>
      <c r="B266" s="113">
        <v>1</v>
      </c>
      <c r="C266" s="100" t="s">
        <v>34</v>
      </c>
      <c r="D266" s="99"/>
      <c r="E266" s="99" t="s">
        <v>303</v>
      </c>
      <c r="F266" s="113">
        <v>20</v>
      </c>
      <c r="G266" s="108" t="s">
        <v>315</v>
      </c>
      <c r="H266" s="113">
        <v>2021</v>
      </c>
      <c r="I266" s="101">
        <v>320</v>
      </c>
      <c r="J266" s="101">
        <f t="shared" ref="J266:J271" si="82">I266*4</f>
        <v>1280</v>
      </c>
      <c r="K266" s="102">
        <f t="shared" ref="K266:K271" si="83">L266+M266+N266+O266+P266</f>
        <v>600</v>
      </c>
      <c r="L266" s="102">
        <v>600</v>
      </c>
      <c r="M266" s="102"/>
      <c r="N266" s="102"/>
      <c r="O266" s="102"/>
      <c r="P266" s="102"/>
      <c r="Q266" s="133" t="s">
        <v>316</v>
      </c>
      <c r="R266" s="99"/>
    </row>
    <row r="267" s="80" customFormat="1" ht="21" spans="1:18">
      <c r="A267" s="104" t="s">
        <v>317</v>
      </c>
      <c r="B267" s="113">
        <v>1</v>
      </c>
      <c r="C267" s="100" t="s">
        <v>105</v>
      </c>
      <c r="D267" s="99"/>
      <c r="E267" s="99" t="s">
        <v>303</v>
      </c>
      <c r="F267" s="113">
        <v>3.6</v>
      </c>
      <c r="G267" s="108" t="s">
        <v>318</v>
      </c>
      <c r="H267" s="113">
        <v>2021</v>
      </c>
      <c r="I267" s="101">
        <v>135</v>
      </c>
      <c r="J267" s="101">
        <v>570</v>
      </c>
      <c r="K267" s="102">
        <v>120</v>
      </c>
      <c r="L267" s="102">
        <v>120</v>
      </c>
      <c r="M267" s="102"/>
      <c r="N267" s="102"/>
      <c r="O267" s="102"/>
      <c r="P267" s="102"/>
      <c r="Q267" s="133" t="s">
        <v>316</v>
      </c>
      <c r="R267" s="99"/>
    </row>
    <row r="268" s="80" customFormat="1" ht="21" spans="1:18">
      <c r="A268" s="104" t="s">
        <v>314</v>
      </c>
      <c r="B268" s="113">
        <v>1</v>
      </c>
      <c r="C268" s="100" t="s">
        <v>34</v>
      </c>
      <c r="D268" s="99"/>
      <c r="E268" s="99" t="s">
        <v>303</v>
      </c>
      <c r="F268" s="113">
        <v>20</v>
      </c>
      <c r="G268" s="108" t="s">
        <v>315</v>
      </c>
      <c r="H268" s="113">
        <v>2022</v>
      </c>
      <c r="I268" s="101">
        <v>320</v>
      </c>
      <c r="J268" s="101">
        <f t="shared" si="82"/>
        <v>1280</v>
      </c>
      <c r="K268" s="102">
        <f t="shared" si="83"/>
        <v>600</v>
      </c>
      <c r="L268" s="102">
        <v>600</v>
      </c>
      <c r="M268" s="102"/>
      <c r="N268" s="102"/>
      <c r="O268" s="102"/>
      <c r="P268" s="102"/>
      <c r="Q268" s="133" t="s">
        <v>316</v>
      </c>
      <c r="R268" s="99"/>
    </row>
    <row r="269" s="80" customFormat="1" ht="21" spans="1:18">
      <c r="A269" s="104" t="s">
        <v>314</v>
      </c>
      <c r="B269" s="113">
        <v>2</v>
      </c>
      <c r="C269" s="100" t="s">
        <v>34</v>
      </c>
      <c r="D269" s="99"/>
      <c r="E269" s="99" t="s">
        <v>303</v>
      </c>
      <c r="F269" s="113">
        <v>20</v>
      </c>
      <c r="G269" s="108" t="s">
        <v>315</v>
      </c>
      <c r="H269" s="113">
        <v>2023</v>
      </c>
      <c r="I269" s="101">
        <v>320</v>
      </c>
      <c r="J269" s="101">
        <f t="shared" si="82"/>
        <v>1280</v>
      </c>
      <c r="K269" s="102">
        <f t="shared" si="83"/>
        <v>600</v>
      </c>
      <c r="L269" s="102">
        <v>600</v>
      </c>
      <c r="M269" s="102"/>
      <c r="N269" s="102"/>
      <c r="O269" s="102"/>
      <c r="P269" s="102"/>
      <c r="Q269" s="133" t="s">
        <v>316</v>
      </c>
      <c r="R269" s="99"/>
    </row>
    <row r="270" s="80" customFormat="1" ht="21" spans="1:18">
      <c r="A270" s="104" t="s">
        <v>314</v>
      </c>
      <c r="B270" s="113">
        <v>3</v>
      </c>
      <c r="C270" s="100" t="s">
        <v>34</v>
      </c>
      <c r="D270" s="99"/>
      <c r="E270" s="99" t="s">
        <v>303</v>
      </c>
      <c r="F270" s="113">
        <v>20</v>
      </c>
      <c r="G270" s="108" t="s">
        <v>315</v>
      </c>
      <c r="H270" s="113">
        <v>2024</v>
      </c>
      <c r="I270" s="101">
        <v>320</v>
      </c>
      <c r="J270" s="101">
        <f t="shared" si="82"/>
        <v>1280</v>
      </c>
      <c r="K270" s="102">
        <f t="shared" si="83"/>
        <v>600</v>
      </c>
      <c r="L270" s="102">
        <v>600</v>
      </c>
      <c r="M270" s="102"/>
      <c r="N270" s="102"/>
      <c r="O270" s="102"/>
      <c r="P270" s="102"/>
      <c r="Q270" s="133" t="s">
        <v>316</v>
      </c>
      <c r="R270" s="99"/>
    </row>
    <row r="271" s="80" customFormat="1" ht="21" spans="1:18">
      <c r="A271" s="104" t="s">
        <v>314</v>
      </c>
      <c r="B271" s="113">
        <v>2</v>
      </c>
      <c r="C271" s="100" t="s">
        <v>34</v>
      </c>
      <c r="D271" s="99"/>
      <c r="E271" s="99" t="s">
        <v>303</v>
      </c>
      <c r="F271" s="113">
        <v>20</v>
      </c>
      <c r="G271" s="108" t="s">
        <v>315</v>
      </c>
      <c r="H271" s="113">
        <v>2025</v>
      </c>
      <c r="I271" s="101">
        <v>320</v>
      </c>
      <c r="J271" s="101">
        <f t="shared" si="82"/>
        <v>1280</v>
      </c>
      <c r="K271" s="102">
        <f t="shared" si="83"/>
        <v>600</v>
      </c>
      <c r="L271" s="102">
        <v>600</v>
      </c>
      <c r="M271" s="102"/>
      <c r="N271" s="102"/>
      <c r="O271" s="102"/>
      <c r="P271" s="102"/>
      <c r="Q271" s="133" t="s">
        <v>316</v>
      </c>
      <c r="R271" s="99"/>
    </row>
    <row r="272" ht="13.5" spans="1:18">
      <c r="A272" s="98" t="s">
        <v>319</v>
      </c>
      <c r="B272" s="101">
        <f>SUM(B273:B277)</f>
        <v>5</v>
      </c>
      <c r="C272" s="96"/>
      <c r="D272" s="96"/>
      <c r="E272" s="99" t="s">
        <v>18</v>
      </c>
      <c r="F272" s="101">
        <f t="shared" ref="F272:P272" si="84">SUM(F273:F277)</f>
        <v>1000</v>
      </c>
      <c r="G272" s="100" t="s">
        <v>320</v>
      </c>
      <c r="H272" s="99"/>
      <c r="I272" s="101">
        <f t="shared" si="84"/>
        <v>1000</v>
      </c>
      <c r="J272" s="101">
        <f t="shared" si="84"/>
        <v>3657</v>
      </c>
      <c r="K272" s="102">
        <f t="shared" si="84"/>
        <v>1000</v>
      </c>
      <c r="L272" s="102">
        <f t="shared" si="84"/>
        <v>0</v>
      </c>
      <c r="M272" s="102">
        <f t="shared" si="84"/>
        <v>0</v>
      </c>
      <c r="N272" s="102">
        <f t="shared" si="84"/>
        <v>1000</v>
      </c>
      <c r="O272" s="102">
        <f t="shared" si="84"/>
        <v>0</v>
      </c>
      <c r="P272" s="102">
        <f t="shared" si="84"/>
        <v>0</v>
      </c>
      <c r="Q272" s="102"/>
      <c r="R272" s="99"/>
    </row>
    <row r="273" s="78" customFormat="1" ht="13.5" spans="1:18">
      <c r="A273" s="104" t="s">
        <v>321</v>
      </c>
      <c r="B273" s="107">
        <v>1</v>
      </c>
      <c r="C273" s="100" t="s">
        <v>34</v>
      </c>
      <c r="D273" s="96"/>
      <c r="E273" s="99" t="s">
        <v>18</v>
      </c>
      <c r="F273" s="99">
        <v>205</v>
      </c>
      <c r="G273" s="100" t="s">
        <v>322</v>
      </c>
      <c r="H273" s="99">
        <v>2021</v>
      </c>
      <c r="I273" s="99">
        <v>205</v>
      </c>
      <c r="J273" s="101">
        <v>820</v>
      </c>
      <c r="K273" s="102">
        <v>205</v>
      </c>
      <c r="L273" s="102"/>
      <c r="M273" s="102"/>
      <c r="N273" s="102">
        <v>205</v>
      </c>
      <c r="O273" s="102"/>
      <c r="P273" s="102"/>
      <c r="Q273" s="133" t="s">
        <v>323</v>
      </c>
      <c r="R273" s="99"/>
    </row>
    <row r="274" s="78" customFormat="1" ht="13.5" spans="1:18">
      <c r="A274" s="104" t="s">
        <v>321</v>
      </c>
      <c r="B274" s="107">
        <v>1</v>
      </c>
      <c r="C274" s="100" t="s">
        <v>34</v>
      </c>
      <c r="D274" s="96"/>
      <c r="E274" s="99" t="s">
        <v>18</v>
      </c>
      <c r="F274" s="99">
        <v>200</v>
      </c>
      <c r="G274" s="100" t="s">
        <v>324</v>
      </c>
      <c r="H274" s="99">
        <v>2022</v>
      </c>
      <c r="I274" s="99">
        <v>200</v>
      </c>
      <c r="J274" s="101">
        <v>718</v>
      </c>
      <c r="K274" s="102">
        <v>200</v>
      </c>
      <c r="L274" s="102"/>
      <c r="M274" s="102"/>
      <c r="N274" s="102">
        <v>200</v>
      </c>
      <c r="O274" s="102"/>
      <c r="P274" s="102"/>
      <c r="Q274" s="133" t="s">
        <v>323</v>
      </c>
      <c r="R274" s="99"/>
    </row>
    <row r="275" s="78" customFormat="1" ht="13.5" spans="1:18">
      <c r="A275" s="104" t="s">
        <v>321</v>
      </c>
      <c r="B275" s="107">
        <v>1</v>
      </c>
      <c r="C275" s="100" t="s">
        <v>34</v>
      </c>
      <c r="D275" s="96"/>
      <c r="E275" s="99" t="s">
        <v>18</v>
      </c>
      <c r="F275" s="99">
        <v>200</v>
      </c>
      <c r="G275" s="100" t="s">
        <v>324</v>
      </c>
      <c r="H275" s="99">
        <v>2023</v>
      </c>
      <c r="I275" s="99">
        <v>200</v>
      </c>
      <c r="J275" s="101">
        <v>718</v>
      </c>
      <c r="K275" s="102">
        <v>200</v>
      </c>
      <c r="L275" s="102"/>
      <c r="M275" s="102"/>
      <c r="N275" s="102">
        <v>200</v>
      </c>
      <c r="O275" s="102"/>
      <c r="P275" s="102"/>
      <c r="Q275" s="133" t="s">
        <v>323</v>
      </c>
      <c r="R275" s="99"/>
    </row>
    <row r="276" s="78" customFormat="1" ht="13.5" spans="1:18">
      <c r="A276" s="104" t="s">
        <v>321</v>
      </c>
      <c r="B276" s="107">
        <v>1</v>
      </c>
      <c r="C276" s="100" t="s">
        <v>34</v>
      </c>
      <c r="D276" s="96"/>
      <c r="E276" s="99" t="s">
        <v>18</v>
      </c>
      <c r="F276" s="99">
        <v>200</v>
      </c>
      <c r="G276" s="100" t="s">
        <v>324</v>
      </c>
      <c r="H276" s="99">
        <v>2024</v>
      </c>
      <c r="I276" s="99">
        <v>200</v>
      </c>
      <c r="J276" s="101">
        <v>718</v>
      </c>
      <c r="K276" s="102">
        <v>200</v>
      </c>
      <c r="L276" s="102"/>
      <c r="M276" s="102"/>
      <c r="N276" s="102">
        <v>200</v>
      </c>
      <c r="O276" s="102"/>
      <c r="P276" s="102"/>
      <c r="Q276" s="133" t="s">
        <v>323</v>
      </c>
      <c r="R276" s="99"/>
    </row>
    <row r="277" s="78" customFormat="1" ht="13.5" spans="1:18">
      <c r="A277" s="104" t="s">
        <v>321</v>
      </c>
      <c r="B277" s="107">
        <v>1</v>
      </c>
      <c r="C277" s="100" t="s">
        <v>34</v>
      </c>
      <c r="D277" s="96"/>
      <c r="E277" s="99" t="s">
        <v>18</v>
      </c>
      <c r="F277" s="99">
        <v>195</v>
      </c>
      <c r="G277" s="100" t="s">
        <v>325</v>
      </c>
      <c r="H277" s="99">
        <v>2025</v>
      </c>
      <c r="I277" s="99">
        <v>195</v>
      </c>
      <c r="J277" s="101">
        <v>683</v>
      </c>
      <c r="K277" s="102">
        <v>195</v>
      </c>
      <c r="L277" s="102"/>
      <c r="M277" s="102"/>
      <c r="N277" s="102">
        <v>195</v>
      </c>
      <c r="O277" s="102"/>
      <c r="P277" s="102"/>
      <c r="Q277" s="133" t="s">
        <v>323</v>
      </c>
      <c r="R277" s="99"/>
    </row>
    <row r="278" ht="13.5" spans="1:18">
      <c r="A278" s="98" t="s">
        <v>326</v>
      </c>
      <c r="B278" s="101">
        <f>SUM(B279:B283)</f>
        <v>15</v>
      </c>
      <c r="C278" s="96"/>
      <c r="D278" s="96"/>
      <c r="E278" s="99" t="s">
        <v>98</v>
      </c>
      <c r="F278" s="101">
        <f t="shared" ref="F278:P278" si="85">SUM(F279:F283)</f>
        <v>15</v>
      </c>
      <c r="G278" s="100" t="s">
        <v>327</v>
      </c>
      <c r="H278" s="99"/>
      <c r="I278" s="101">
        <f t="shared" si="85"/>
        <v>16250</v>
      </c>
      <c r="J278" s="101">
        <f t="shared" si="85"/>
        <v>56875</v>
      </c>
      <c r="K278" s="102">
        <f t="shared" si="85"/>
        <v>43008.45</v>
      </c>
      <c r="L278" s="102">
        <f t="shared" si="85"/>
        <v>0</v>
      </c>
      <c r="M278" s="102">
        <f t="shared" si="85"/>
        <v>0</v>
      </c>
      <c r="N278" s="102">
        <f t="shared" si="85"/>
        <v>38683.6</v>
      </c>
      <c r="O278" s="102">
        <f t="shared" si="85"/>
        <v>0</v>
      </c>
      <c r="P278" s="102">
        <f t="shared" si="85"/>
        <v>4324.85</v>
      </c>
      <c r="Q278" s="102"/>
      <c r="R278" s="99"/>
    </row>
    <row r="279" s="78" customFormat="1" ht="73.5" spans="1:18">
      <c r="A279" s="104" t="s">
        <v>328</v>
      </c>
      <c r="B279" s="107">
        <v>3</v>
      </c>
      <c r="C279" s="100" t="s">
        <v>34</v>
      </c>
      <c r="D279" s="96"/>
      <c r="E279" s="99" t="s">
        <v>98</v>
      </c>
      <c r="F279" s="107">
        <v>3</v>
      </c>
      <c r="G279" s="100" t="s">
        <v>329</v>
      </c>
      <c r="H279" s="107">
        <v>2021</v>
      </c>
      <c r="I279" s="101">
        <v>3250</v>
      </c>
      <c r="J279" s="101">
        <f t="shared" ref="J279:J283" si="86">I279*3.5</f>
        <v>11375</v>
      </c>
      <c r="K279" s="102">
        <f t="shared" ref="K279:K283" si="87">L279+M279+N279+O279+P279</f>
        <v>8589.69</v>
      </c>
      <c r="L279" s="102"/>
      <c r="M279" s="102"/>
      <c r="N279" s="102">
        <v>7730.72</v>
      </c>
      <c r="O279" s="102"/>
      <c r="P279" s="102">
        <v>858.97</v>
      </c>
      <c r="Q279" s="133" t="s">
        <v>330</v>
      </c>
      <c r="R279" s="99"/>
    </row>
    <row r="280" s="78" customFormat="1" ht="73.5" spans="1:18">
      <c r="A280" s="104" t="s">
        <v>328</v>
      </c>
      <c r="B280" s="107">
        <v>3</v>
      </c>
      <c r="C280" s="100" t="s">
        <v>34</v>
      </c>
      <c r="D280" s="96"/>
      <c r="E280" s="99" t="s">
        <v>98</v>
      </c>
      <c r="F280" s="107">
        <v>3</v>
      </c>
      <c r="G280" s="100" t="s">
        <v>329</v>
      </c>
      <c r="H280" s="107">
        <v>2022</v>
      </c>
      <c r="I280" s="101">
        <v>3250</v>
      </c>
      <c r="J280" s="101">
        <f t="shared" si="86"/>
        <v>11375</v>
      </c>
      <c r="K280" s="102">
        <f t="shared" si="87"/>
        <v>8595.69</v>
      </c>
      <c r="L280" s="102"/>
      <c r="M280" s="102"/>
      <c r="N280" s="102">
        <v>7733.72</v>
      </c>
      <c r="O280" s="102"/>
      <c r="P280" s="102">
        <v>861.97</v>
      </c>
      <c r="Q280" s="133" t="s">
        <v>330</v>
      </c>
      <c r="R280" s="99"/>
    </row>
    <row r="281" s="78" customFormat="1" ht="73.5" spans="1:18">
      <c r="A281" s="104" t="s">
        <v>328</v>
      </c>
      <c r="B281" s="107">
        <v>3</v>
      </c>
      <c r="C281" s="100" t="s">
        <v>34</v>
      </c>
      <c r="D281" s="96"/>
      <c r="E281" s="99" t="s">
        <v>98</v>
      </c>
      <c r="F281" s="107">
        <v>3</v>
      </c>
      <c r="G281" s="100" t="s">
        <v>329</v>
      </c>
      <c r="H281" s="107">
        <v>2023</v>
      </c>
      <c r="I281" s="101">
        <v>3250</v>
      </c>
      <c r="J281" s="101">
        <f t="shared" si="86"/>
        <v>11375</v>
      </c>
      <c r="K281" s="102">
        <f t="shared" si="87"/>
        <v>8601.69</v>
      </c>
      <c r="L281" s="102"/>
      <c r="M281" s="102"/>
      <c r="N281" s="102">
        <v>7736.72</v>
      </c>
      <c r="O281" s="102"/>
      <c r="P281" s="102">
        <v>864.97</v>
      </c>
      <c r="Q281" s="133" t="s">
        <v>330</v>
      </c>
      <c r="R281" s="99"/>
    </row>
    <row r="282" s="78" customFormat="1" ht="73.5" spans="1:18">
      <c r="A282" s="104" t="s">
        <v>328</v>
      </c>
      <c r="B282" s="107">
        <v>3</v>
      </c>
      <c r="C282" s="100" t="s">
        <v>34</v>
      </c>
      <c r="D282" s="96"/>
      <c r="E282" s="99" t="s">
        <v>98</v>
      </c>
      <c r="F282" s="107">
        <v>3</v>
      </c>
      <c r="G282" s="100" t="s">
        <v>329</v>
      </c>
      <c r="H282" s="107">
        <v>2024</v>
      </c>
      <c r="I282" s="101">
        <v>3250</v>
      </c>
      <c r="J282" s="101">
        <f t="shared" si="86"/>
        <v>11375</v>
      </c>
      <c r="K282" s="102">
        <f t="shared" si="87"/>
        <v>8607.69</v>
      </c>
      <c r="L282" s="102"/>
      <c r="M282" s="102"/>
      <c r="N282" s="102">
        <v>7739.72</v>
      </c>
      <c r="O282" s="102"/>
      <c r="P282" s="102">
        <v>867.97</v>
      </c>
      <c r="Q282" s="133" t="s">
        <v>330</v>
      </c>
      <c r="R282" s="99"/>
    </row>
    <row r="283" s="78" customFormat="1" ht="73.5" spans="1:18">
      <c r="A283" s="104" t="s">
        <v>328</v>
      </c>
      <c r="B283" s="107">
        <v>3</v>
      </c>
      <c r="C283" s="100" t="s">
        <v>34</v>
      </c>
      <c r="D283" s="96"/>
      <c r="E283" s="99" t="s">
        <v>98</v>
      </c>
      <c r="F283" s="107">
        <v>3</v>
      </c>
      <c r="G283" s="100" t="s">
        <v>329</v>
      </c>
      <c r="H283" s="107">
        <v>2025</v>
      </c>
      <c r="I283" s="101">
        <v>3250</v>
      </c>
      <c r="J283" s="101">
        <f t="shared" si="86"/>
        <v>11375</v>
      </c>
      <c r="K283" s="102">
        <f t="shared" si="87"/>
        <v>8613.69</v>
      </c>
      <c r="L283" s="102"/>
      <c r="M283" s="102"/>
      <c r="N283" s="102">
        <v>7742.72</v>
      </c>
      <c r="O283" s="102"/>
      <c r="P283" s="102">
        <v>870.97</v>
      </c>
      <c r="Q283" s="133" t="s">
        <v>330</v>
      </c>
      <c r="R283" s="99"/>
    </row>
    <row r="284" ht="13.5" spans="1:18">
      <c r="A284" s="98" t="s">
        <v>331</v>
      </c>
      <c r="B284" s="99">
        <f>B285+B289+B291</f>
        <v>20</v>
      </c>
      <c r="C284" s="96"/>
      <c r="D284" s="96"/>
      <c r="E284" s="99" t="s">
        <v>98</v>
      </c>
      <c r="F284" s="96"/>
      <c r="G284" s="99"/>
      <c r="H284" s="99"/>
      <c r="I284" s="99">
        <f t="shared" ref="I284:P284" si="88">I285+I289+I291</f>
        <v>7146</v>
      </c>
      <c r="J284" s="99">
        <f t="shared" si="88"/>
        <v>28584</v>
      </c>
      <c r="K284" s="102">
        <f t="shared" si="88"/>
        <v>9668</v>
      </c>
      <c r="L284" s="102">
        <f t="shared" si="88"/>
        <v>0</v>
      </c>
      <c r="M284" s="102">
        <f t="shared" si="88"/>
        <v>0</v>
      </c>
      <c r="N284" s="102">
        <f t="shared" si="88"/>
        <v>9668</v>
      </c>
      <c r="O284" s="102">
        <f t="shared" si="88"/>
        <v>0</v>
      </c>
      <c r="P284" s="102">
        <f t="shared" si="88"/>
        <v>0</v>
      </c>
      <c r="Q284" s="102"/>
      <c r="R284" s="99"/>
    </row>
    <row r="285" ht="13.5" spans="1:18">
      <c r="A285" s="98" t="s">
        <v>332</v>
      </c>
      <c r="B285" s="101">
        <f>B286+B287</f>
        <v>20</v>
      </c>
      <c r="C285" s="96" t="s">
        <v>26</v>
      </c>
      <c r="D285" s="96"/>
      <c r="E285" s="99" t="s">
        <v>98</v>
      </c>
      <c r="F285" s="101">
        <f t="shared" ref="F285:P285" si="89">F286+F287</f>
        <v>20</v>
      </c>
      <c r="G285" s="100" t="s">
        <v>333</v>
      </c>
      <c r="H285" s="99"/>
      <c r="I285" s="101">
        <f t="shared" si="89"/>
        <v>7146</v>
      </c>
      <c r="J285" s="101">
        <f t="shared" si="89"/>
        <v>28584</v>
      </c>
      <c r="K285" s="102">
        <f t="shared" si="89"/>
        <v>9668</v>
      </c>
      <c r="L285" s="102">
        <f t="shared" si="89"/>
        <v>0</v>
      </c>
      <c r="M285" s="102">
        <f t="shared" si="89"/>
        <v>0</v>
      </c>
      <c r="N285" s="102">
        <f t="shared" si="89"/>
        <v>9668</v>
      </c>
      <c r="O285" s="102">
        <f t="shared" si="89"/>
        <v>0</v>
      </c>
      <c r="P285" s="102">
        <f t="shared" si="89"/>
        <v>0</v>
      </c>
      <c r="Q285" s="102" t="s">
        <v>334</v>
      </c>
      <c r="R285" s="99"/>
    </row>
    <row r="286" s="78" customFormat="1" ht="13.5" spans="1:18">
      <c r="A286" s="103" t="s">
        <v>335</v>
      </c>
      <c r="B286" s="99">
        <v>1</v>
      </c>
      <c r="C286" s="100" t="s">
        <v>34</v>
      </c>
      <c r="D286" s="96"/>
      <c r="E286" s="99" t="s">
        <v>98</v>
      </c>
      <c r="F286" s="99">
        <v>1</v>
      </c>
      <c r="G286" s="100" t="s">
        <v>336</v>
      </c>
      <c r="H286" s="99">
        <v>2021</v>
      </c>
      <c r="I286" s="101">
        <v>3021</v>
      </c>
      <c r="J286" s="101">
        <f>I286*4</f>
        <v>12084</v>
      </c>
      <c r="K286" s="102">
        <f>L286+M286+N286+O286+P286</f>
        <v>1118</v>
      </c>
      <c r="L286" s="102"/>
      <c r="M286" s="102"/>
      <c r="N286" s="102">
        <v>1118</v>
      </c>
      <c r="O286" s="102"/>
      <c r="P286" s="102"/>
      <c r="Q286" s="133" t="s">
        <v>337</v>
      </c>
      <c r="R286" s="99"/>
    </row>
    <row r="287" s="78" customFormat="1" ht="31.5" spans="1:18">
      <c r="A287" s="103" t="s">
        <v>338</v>
      </c>
      <c r="B287" s="107">
        <v>19</v>
      </c>
      <c r="C287" s="100" t="s">
        <v>34</v>
      </c>
      <c r="D287" s="96"/>
      <c r="E287" s="99" t="s">
        <v>98</v>
      </c>
      <c r="F287" s="107">
        <v>19</v>
      </c>
      <c r="G287" s="100" t="s">
        <v>339</v>
      </c>
      <c r="H287" s="107">
        <v>2021</v>
      </c>
      <c r="I287" s="101">
        <v>4125</v>
      </c>
      <c r="J287" s="101">
        <f>I287*4</f>
        <v>16500</v>
      </c>
      <c r="K287" s="102">
        <f>L287+M287+N287+O287+P287</f>
        <v>8550</v>
      </c>
      <c r="L287" s="102"/>
      <c r="M287" s="102"/>
      <c r="N287" s="102">
        <v>8550</v>
      </c>
      <c r="O287" s="102"/>
      <c r="P287" s="102"/>
      <c r="Q287" s="133" t="s">
        <v>323</v>
      </c>
      <c r="R287" s="99"/>
    </row>
    <row r="288" s="77" customFormat="1" spans="1:18">
      <c r="A288" s="98" t="s">
        <v>183</v>
      </c>
      <c r="B288" s="99"/>
      <c r="C288" s="99"/>
      <c r="D288" s="96"/>
      <c r="E288" s="99" t="s">
        <v>98</v>
      </c>
      <c r="F288" s="96"/>
      <c r="G288" s="99"/>
      <c r="H288" s="99"/>
      <c r="I288" s="101"/>
      <c r="J288" s="101"/>
      <c r="K288" s="102"/>
      <c r="L288" s="102"/>
      <c r="M288" s="102"/>
      <c r="N288" s="102"/>
      <c r="O288" s="102"/>
      <c r="P288" s="102"/>
      <c r="Q288" s="102"/>
      <c r="R288" s="99"/>
    </row>
    <row r="289" ht="13.5" spans="1:18">
      <c r="A289" s="98" t="s">
        <v>340</v>
      </c>
      <c r="B289" s="99"/>
      <c r="C289" s="96"/>
      <c r="D289" s="96"/>
      <c r="E289" s="99" t="s">
        <v>98</v>
      </c>
      <c r="F289" s="96"/>
      <c r="G289" s="99"/>
      <c r="H289" s="99"/>
      <c r="I289" s="101"/>
      <c r="J289" s="101"/>
      <c r="K289" s="102"/>
      <c r="L289" s="102"/>
      <c r="M289" s="102"/>
      <c r="N289" s="102"/>
      <c r="O289" s="102"/>
      <c r="P289" s="102"/>
      <c r="Q289" s="102"/>
      <c r="R289" s="99"/>
    </row>
    <row r="290" s="77" customFormat="1" spans="1:18">
      <c r="A290" s="98" t="s">
        <v>183</v>
      </c>
      <c r="B290" s="99"/>
      <c r="C290" s="99"/>
      <c r="D290" s="96"/>
      <c r="E290" s="99" t="s">
        <v>98</v>
      </c>
      <c r="F290" s="96"/>
      <c r="G290" s="99"/>
      <c r="H290" s="99"/>
      <c r="I290" s="101"/>
      <c r="J290" s="101"/>
      <c r="K290" s="102"/>
      <c r="L290" s="102"/>
      <c r="M290" s="102"/>
      <c r="N290" s="102"/>
      <c r="O290" s="102"/>
      <c r="P290" s="102"/>
      <c r="Q290" s="102"/>
      <c r="R290" s="99"/>
    </row>
    <row r="291" ht="13.5" spans="1:18">
      <c r="A291" s="98" t="s">
        <v>341</v>
      </c>
      <c r="B291" s="99"/>
      <c r="C291" s="96"/>
      <c r="D291" s="96"/>
      <c r="E291" s="99" t="s">
        <v>98</v>
      </c>
      <c r="F291" s="96"/>
      <c r="G291" s="99"/>
      <c r="H291" s="99"/>
      <c r="I291" s="101"/>
      <c r="J291" s="101"/>
      <c r="K291" s="102"/>
      <c r="L291" s="102"/>
      <c r="M291" s="102"/>
      <c r="N291" s="102"/>
      <c r="O291" s="102"/>
      <c r="P291" s="102"/>
      <c r="Q291" s="102"/>
      <c r="R291" s="99"/>
    </row>
    <row r="292" s="77" customFormat="1" spans="1:18">
      <c r="A292" s="98" t="s">
        <v>183</v>
      </c>
      <c r="B292" s="99"/>
      <c r="C292" s="96"/>
      <c r="D292" s="96"/>
      <c r="E292" s="99" t="s">
        <v>98</v>
      </c>
      <c r="F292" s="96"/>
      <c r="G292" s="99"/>
      <c r="H292" s="99"/>
      <c r="I292" s="101"/>
      <c r="J292" s="101"/>
      <c r="K292" s="102"/>
      <c r="L292" s="102"/>
      <c r="M292" s="102"/>
      <c r="N292" s="102"/>
      <c r="O292" s="102"/>
      <c r="P292" s="102"/>
      <c r="Q292" s="102"/>
      <c r="R292" s="99"/>
    </row>
    <row r="293" s="80" customFormat="1" spans="1:18">
      <c r="A293" s="98" t="s">
        <v>342</v>
      </c>
      <c r="B293" s="99"/>
      <c r="C293" s="96"/>
      <c r="D293" s="96"/>
      <c r="E293" s="99" t="s">
        <v>98</v>
      </c>
      <c r="F293" s="96"/>
      <c r="G293" s="99"/>
      <c r="H293" s="99"/>
      <c r="I293" s="101"/>
      <c r="J293" s="101"/>
      <c r="K293" s="102"/>
      <c r="L293" s="102"/>
      <c r="M293" s="102"/>
      <c r="N293" s="102"/>
      <c r="O293" s="102"/>
      <c r="P293" s="102"/>
      <c r="Q293" s="102"/>
      <c r="R293" s="99"/>
    </row>
    <row r="294" s="77" customFormat="1" spans="1:18">
      <c r="A294" s="98" t="s">
        <v>183</v>
      </c>
      <c r="B294" s="99"/>
      <c r="C294" s="96"/>
      <c r="D294" s="96"/>
      <c r="E294" s="99" t="s">
        <v>98</v>
      </c>
      <c r="F294" s="96"/>
      <c r="G294" s="99"/>
      <c r="H294" s="99"/>
      <c r="I294" s="101"/>
      <c r="J294" s="101"/>
      <c r="K294" s="102"/>
      <c r="L294" s="102"/>
      <c r="M294" s="102"/>
      <c r="N294" s="102"/>
      <c r="O294" s="102"/>
      <c r="P294" s="102"/>
      <c r="Q294" s="102"/>
      <c r="R294" s="99"/>
    </row>
    <row r="295" s="77" customFormat="1" spans="1:18">
      <c r="A295" s="98" t="s">
        <v>343</v>
      </c>
      <c r="B295" s="101">
        <f>SUM(B296:B330)</f>
        <v>38</v>
      </c>
      <c r="C295" s="96"/>
      <c r="D295" s="96"/>
      <c r="E295" s="99" t="s">
        <v>98</v>
      </c>
      <c r="F295" s="101">
        <f t="shared" ref="F295:P295" si="90">SUM(F296:F330)</f>
        <v>32.69</v>
      </c>
      <c r="G295" s="100" t="s">
        <v>344</v>
      </c>
      <c r="H295" s="99"/>
      <c r="I295" s="101">
        <f t="shared" si="90"/>
        <v>200597</v>
      </c>
      <c r="J295" s="101">
        <f t="shared" si="90"/>
        <v>793519</v>
      </c>
      <c r="K295" s="102">
        <f t="shared" si="90"/>
        <v>103649.4</v>
      </c>
      <c r="L295" s="102">
        <f t="shared" si="90"/>
        <v>7500</v>
      </c>
      <c r="M295" s="102">
        <f t="shared" si="90"/>
        <v>0</v>
      </c>
      <c r="N295" s="102">
        <f t="shared" si="90"/>
        <v>34543.8</v>
      </c>
      <c r="O295" s="102">
        <f t="shared" si="90"/>
        <v>19754.3</v>
      </c>
      <c r="P295" s="102">
        <f t="shared" si="90"/>
        <v>41851.3</v>
      </c>
      <c r="Q295" s="102"/>
      <c r="R295" s="99"/>
    </row>
    <row r="296" s="77" customFormat="1" ht="21" spans="1:18">
      <c r="A296" s="104" t="s">
        <v>345</v>
      </c>
      <c r="B296" s="107">
        <v>2</v>
      </c>
      <c r="C296" s="100" t="s">
        <v>34</v>
      </c>
      <c r="D296" s="96"/>
      <c r="E296" s="99" t="s">
        <v>31</v>
      </c>
      <c r="F296" s="107">
        <v>0.84</v>
      </c>
      <c r="G296" s="100" t="s">
        <v>346</v>
      </c>
      <c r="H296" s="107">
        <v>2021</v>
      </c>
      <c r="I296" s="101">
        <v>5620</v>
      </c>
      <c r="J296" s="101">
        <f t="shared" ref="J296:J301" si="91">I296*4</f>
        <v>22480</v>
      </c>
      <c r="K296" s="102">
        <f>L296+M296+N296+O296+P296</f>
        <v>7887</v>
      </c>
      <c r="L296" s="102"/>
      <c r="M296" s="102"/>
      <c r="N296" s="102"/>
      <c r="O296" s="102"/>
      <c r="P296" s="102">
        <v>7887</v>
      </c>
      <c r="Q296" s="102" t="s">
        <v>347</v>
      </c>
      <c r="R296" s="99"/>
    </row>
    <row r="297" s="77" customFormat="1" ht="21" spans="1:18">
      <c r="A297" s="104" t="s">
        <v>345</v>
      </c>
      <c r="B297" s="107">
        <v>1</v>
      </c>
      <c r="C297" s="100" t="s">
        <v>34</v>
      </c>
      <c r="D297" s="96"/>
      <c r="E297" s="99" t="s">
        <v>31</v>
      </c>
      <c r="F297" s="107">
        <v>0.45</v>
      </c>
      <c r="G297" s="100" t="s">
        <v>348</v>
      </c>
      <c r="H297" s="107">
        <v>2022</v>
      </c>
      <c r="I297" s="101">
        <v>5620</v>
      </c>
      <c r="J297" s="101">
        <f t="shared" si="91"/>
        <v>22480</v>
      </c>
      <c r="K297" s="102">
        <f>L297+M297+N297+O297+P297</f>
        <v>3600</v>
      </c>
      <c r="L297" s="102"/>
      <c r="M297" s="102"/>
      <c r="N297" s="102"/>
      <c r="O297" s="102"/>
      <c r="P297" s="102">
        <v>3600</v>
      </c>
      <c r="Q297" s="102" t="s">
        <v>347</v>
      </c>
      <c r="R297" s="99"/>
    </row>
    <row r="298" s="77" customFormat="1" ht="21" spans="1:18">
      <c r="A298" s="104" t="s">
        <v>345</v>
      </c>
      <c r="B298" s="107">
        <v>2</v>
      </c>
      <c r="C298" s="100" t="s">
        <v>34</v>
      </c>
      <c r="D298" s="96"/>
      <c r="E298" s="99" t="s">
        <v>31</v>
      </c>
      <c r="F298" s="107">
        <v>0.6</v>
      </c>
      <c r="G298" s="100" t="s">
        <v>348</v>
      </c>
      <c r="H298" s="107">
        <v>2023</v>
      </c>
      <c r="I298" s="101">
        <v>5620</v>
      </c>
      <c r="J298" s="101">
        <f t="shared" si="91"/>
        <v>22480</v>
      </c>
      <c r="K298" s="102">
        <f>L298+M298+N298+O298+P298</f>
        <v>5100</v>
      </c>
      <c r="L298" s="102"/>
      <c r="M298" s="102"/>
      <c r="N298" s="102"/>
      <c r="O298" s="102"/>
      <c r="P298" s="102">
        <v>5100</v>
      </c>
      <c r="Q298" s="102" t="s">
        <v>347</v>
      </c>
      <c r="R298" s="99"/>
    </row>
    <row r="299" s="77" customFormat="1" ht="21" spans="1:18">
      <c r="A299" s="104" t="s">
        <v>345</v>
      </c>
      <c r="B299" s="107">
        <v>1</v>
      </c>
      <c r="C299" s="100" t="s">
        <v>34</v>
      </c>
      <c r="D299" s="96"/>
      <c r="E299" s="99" t="s">
        <v>31</v>
      </c>
      <c r="F299" s="107">
        <v>0.25</v>
      </c>
      <c r="G299" s="100" t="s">
        <v>348</v>
      </c>
      <c r="H299" s="107">
        <v>2024</v>
      </c>
      <c r="I299" s="101">
        <v>5620</v>
      </c>
      <c r="J299" s="101">
        <f t="shared" si="91"/>
        <v>22480</v>
      </c>
      <c r="K299" s="102">
        <f>L299+M299+N299+O299+P299</f>
        <v>2100</v>
      </c>
      <c r="L299" s="102"/>
      <c r="M299" s="102"/>
      <c r="N299" s="102"/>
      <c r="O299" s="102"/>
      <c r="P299" s="102">
        <v>2100</v>
      </c>
      <c r="Q299" s="102" t="s">
        <v>347</v>
      </c>
      <c r="R299" s="99"/>
    </row>
    <row r="300" s="77" customFormat="1" ht="21" spans="1:18">
      <c r="A300" s="104" t="s">
        <v>345</v>
      </c>
      <c r="B300" s="107">
        <v>2</v>
      </c>
      <c r="C300" s="100" t="s">
        <v>34</v>
      </c>
      <c r="D300" s="96"/>
      <c r="E300" s="99" t="s">
        <v>31</v>
      </c>
      <c r="F300" s="107">
        <v>0.55</v>
      </c>
      <c r="G300" s="100" t="s">
        <v>348</v>
      </c>
      <c r="H300" s="107">
        <v>2025</v>
      </c>
      <c r="I300" s="101">
        <v>5620</v>
      </c>
      <c r="J300" s="101">
        <f t="shared" si="91"/>
        <v>22480</v>
      </c>
      <c r="K300" s="102">
        <f>L300+M300+N300+O300+P300</f>
        <v>4400</v>
      </c>
      <c r="L300" s="102"/>
      <c r="M300" s="102"/>
      <c r="N300" s="102"/>
      <c r="O300" s="102"/>
      <c r="P300" s="102">
        <v>4400</v>
      </c>
      <c r="Q300" s="102" t="s">
        <v>347</v>
      </c>
      <c r="R300" s="99"/>
    </row>
    <row r="301" s="77" customFormat="1" spans="1:18">
      <c r="A301" s="104" t="s">
        <v>349</v>
      </c>
      <c r="B301" s="107">
        <v>1</v>
      </c>
      <c r="C301" s="100" t="s">
        <v>34</v>
      </c>
      <c r="D301" s="96"/>
      <c r="E301" s="99" t="s">
        <v>98</v>
      </c>
      <c r="F301" s="107">
        <v>1</v>
      </c>
      <c r="G301" s="100" t="s">
        <v>350</v>
      </c>
      <c r="H301" s="107">
        <v>2021</v>
      </c>
      <c r="I301" s="101">
        <v>6468</v>
      </c>
      <c r="J301" s="101">
        <f t="shared" si="91"/>
        <v>25872</v>
      </c>
      <c r="K301" s="102">
        <f t="shared" ref="K301:K330" si="92">L301+M301+N301+O301+P301</f>
        <v>150</v>
      </c>
      <c r="L301" s="102">
        <v>150</v>
      </c>
      <c r="M301" s="102"/>
      <c r="N301" s="102"/>
      <c r="O301" s="102"/>
      <c r="P301" s="102"/>
      <c r="Q301" s="102" t="s">
        <v>165</v>
      </c>
      <c r="R301" s="99"/>
    </row>
    <row r="302" s="77" customFormat="1" spans="1:18">
      <c r="A302" s="104" t="s">
        <v>349</v>
      </c>
      <c r="B302" s="107">
        <v>1</v>
      </c>
      <c r="C302" s="100" t="s">
        <v>34</v>
      </c>
      <c r="D302" s="96"/>
      <c r="E302" s="99" t="s">
        <v>98</v>
      </c>
      <c r="F302" s="107">
        <v>1</v>
      </c>
      <c r="G302" s="100" t="s">
        <v>350</v>
      </c>
      <c r="H302" s="107">
        <v>2022</v>
      </c>
      <c r="I302" s="101">
        <v>6468</v>
      </c>
      <c r="J302" s="101">
        <f t="shared" ref="J302:J320" si="93">I302*4</f>
        <v>25872</v>
      </c>
      <c r="K302" s="102">
        <f t="shared" si="92"/>
        <v>150</v>
      </c>
      <c r="L302" s="102">
        <v>150</v>
      </c>
      <c r="M302" s="102"/>
      <c r="N302" s="102"/>
      <c r="O302" s="102"/>
      <c r="P302" s="102"/>
      <c r="Q302" s="102" t="s">
        <v>165</v>
      </c>
      <c r="R302" s="99"/>
    </row>
    <row r="303" s="77" customFormat="1" spans="1:18">
      <c r="A303" s="104" t="s">
        <v>349</v>
      </c>
      <c r="B303" s="107">
        <v>1</v>
      </c>
      <c r="C303" s="100" t="s">
        <v>34</v>
      </c>
      <c r="D303" s="96"/>
      <c r="E303" s="99" t="s">
        <v>98</v>
      </c>
      <c r="F303" s="107">
        <v>1</v>
      </c>
      <c r="G303" s="100" t="s">
        <v>350</v>
      </c>
      <c r="H303" s="107">
        <v>2023</v>
      </c>
      <c r="I303" s="101">
        <v>6468</v>
      </c>
      <c r="J303" s="101">
        <f t="shared" si="93"/>
        <v>25872</v>
      </c>
      <c r="K303" s="102">
        <f t="shared" si="92"/>
        <v>150</v>
      </c>
      <c r="L303" s="102">
        <v>150</v>
      </c>
      <c r="M303" s="102"/>
      <c r="N303" s="102"/>
      <c r="O303" s="102"/>
      <c r="P303" s="102"/>
      <c r="Q303" s="102" t="s">
        <v>165</v>
      </c>
      <c r="R303" s="99"/>
    </row>
    <row r="304" s="77" customFormat="1" spans="1:18">
      <c r="A304" s="104" t="s">
        <v>349</v>
      </c>
      <c r="B304" s="107">
        <v>1</v>
      </c>
      <c r="C304" s="100" t="s">
        <v>34</v>
      </c>
      <c r="D304" s="96"/>
      <c r="E304" s="99" t="s">
        <v>98</v>
      </c>
      <c r="F304" s="107">
        <v>1</v>
      </c>
      <c r="G304" s="100" t="s">
        <v>350</v>
      </c>
      <c r="H304" s="107">
        <v>2024</v>
      </c>
      <c r="I304" s="101">
        <v>6468</v>
      </c>
      <c r="J304" s="101">
        <f t="shared" si="93"/>
        <v>25872</v>
      </c>
      <c r="K304" s="102">
        <f t="shared" si="92"/>
        <v>150</v>
      </c>
      <c r="L304" s="102">
        <v>150</v>
      </c>
      <c r="M304" s="102"/>
      <c r="N304" s="102"/>
      <c r="O304" s="102"/>
      <c r="P304" s="102"/>
      <c r="Q304" s="102" t="s">
        <v>165</v>
      </c>
      <c r="R304" s="99"/>
    </row>
    <row r="305" s="77" customFormat="1" spans="1:18">
      <c r="A305" s="104" t="s">
        <v>349</v>
      </c>
      <c r="B305" s="107">
        <v>1</v>
      </c>
      <c r="C305" s="100" t="s">
        <v>34</v>
      </c>
      <c r="D305" s="96"/>
      <c r="E305" s="99" t="s">
        <v>98</v>
      </c>
      <c r="F305" s="107">
        <v>1</v>
      </c>
      <c r="G305" s="100" t="s">
        <v>350</v>
      </c>
      <c r="H305" s="107">
        <v>2025</v>
      </c>
      <c r="I305" s="101">
        <v>6468</v>
      </c>
      <c r="J305" s="101">
        <f t="shared" si="93"/>
        <v>25872</v>
      </c>
      <c r="K305" s="102">
        <f t="shared" si="92"/>
        <v>150</v>
      </c>
      <c r="L305" s="102">
        <v>150</v>
      </c>
      <c r="M305" s="102"/>
      <c r="N305" s="102"/>
      <c r="O305" s="102"/>
      <c r="P305" s="102"/>
      <c r="Q305" s="102" t="s">
        <v>165</v>
      </c>
      <c r="R305" s="99"/>
    </row>
    <row r="306" s="77" customFormat="1" spans="1:18">
      <c r="A306" s="104" t="s">
        <v>351</v>
      </c>
      <c r="B306" s="107">
        <v>1</v>
      </c>
      <c r="C306" s="100" t="s">
        <v>34</v>
      </c>
      <c r="D306" s="96"/>
      <c r="E306" s="99" t="s">
        <v>98</v>
      </c>
      <c r="F306" s="107">
        <v>1</v>
      </c>
      <c r="G306" s="104" t="s">
        <v>352</v>
      </c>
      <c r="H306" s="107">
        <v>2021</v>
      </c>
      <c r="I306" s="101">
        <v>6468</v>
      </c>
      <c r="J306" s="101">
        <f t="shared" si="93"/>
        <v>25872</v>
      </c>
      <c r="K306" s="102">
        <f t="shared" si="92"/>
        <v>600</v>
      </c>
      <c r="L306" s="102">
        <v>600</v>
      </c>
      <c r="M306" s="102"/>
      <c r="N306" s="102"/>
      <c r="O306" s="102"/>
      <c r="P306" s="102"/>
      <c r="Q306" s="102" t="s">
        <v>165</v>
      </c>
      <c r="R306" s="99"/>
    </row>
    <row r="307" s="77" customFormat="1" spans="1:18">
      <c r="A307" s="104" t="s">
        <v>351</v>
      </c>
      <c r="B307" s="107">
        <v>1</v>
      </c>
      <c r="C307" s="100" t="s">
        <v>34</v>
      </c>
      <c r="D307" s="96"/>
      <c r="E307" s="99" t="s">
        <v>98</v>
      </c>
      <c r="F307" s="107">
        <v>1</v>
      </c>
      <c r="G307" s="104" t="s">
        <v>352</v>
      </c>
      <c r="H307" s="107">
        <v>2022</v>
      </c>
      <c r="I307" s="101">
        <v>6468</v>
      </c>
      <c r="J307" s="101">
        <f t="shared" si="93"/>
        <v>25872</v>
      </c>
      <c r="K307" s="102">
        <f t="shared" si="92"/>
        <v>600</v>
      </c>
      <c r="L307" s="102">
        <v>600</v>
      </c>
      <c r="M307" s="102"/>
      <c r="N307" s="102"/>
      <c r="O307" s="102"/>
      <c r="P307" s="102"/>
      <c r="Q307" s="102" t="s">
        <v>165</v>
      </c>
      <c r="R307" s="99"/>
    </row>
    <row r="308" s="77" customFormat="1" spans="1:18">
      <c r="A308" s="104" t="s">
        <v>351</v>
      </c>
      <c r="B308" s="107">
        <v>1</v>
      </c>
      <c r="C308" s="100" t="s">
        <v>34</v>
      </c>
      <c r="D308" s="96"/>
      <c r="E308" s="99" t="s">
        <v>98</v>
      </c>
      <c r="F308" s="107">
        <v>1</v>
      </c>
      <c r="G308" s="104" t="s">
        <v>352</v>
      </c>
      <c r="H308" s="107">
        <v>2023</v>
      </c>
      <c r="I308" s="101">
        <v>6468</v>
      </c>
      <c r="J308" s="101">
        <f t="shared" si="93"/>
        <v>25872</v>
      </c>
      <c r="K308" s="102">
        <f t="shared" si="92"/>
        <v>600</v>
      </c>
      <c r="L308" s="102">
        <v>600</v>
      </c>
      <c r="M308" s="102"/>
      <c r="N308" s="102"/>
      <c r="O308" s="102"/>
      <c r="P308" s="102"/>
      <c r="Q308" s="102" t="s">
        <v>165</v>
      </c>
      <c r="R308" s="99"/>
    </row>
    <row r="309" s="77" customFormat="1" spans="1:18">
      <c r="A309" s="104" t="s">
        <v>351</v>
      </c>
      <c r="B309" s="107">
        <v>1</v>
      </c>
      <c r="C309" s="100" t="s">
        <v>34</v>
      </c>
      <c r="D309" s="96"/>
      <c r="E309" s="99" t="s">
        <v>98</v>
      </c>
      <c r="F309" s="107">
        <v>1</v>
      </c>
      <c r="G309" s="104" t="s">
        <v>352</v>
      </c>
      <c r="H309" s="107">
        <v>2024</v>
      </c>
      <c r="I309" s="101">
        <v>6468</v>
      </c>
      <c r="J309" s="101">
        <f t="shared" si="93"/>
        <v>25872</v>
      </c>
      <c r="K309" s="102">
        <f t="shared" si="92"/>
        <v>600</v>
      </c>
      <c r="L309" s="102">
        <v>600</v>
      </c>
      <c r="M309" s="102"/>
      <c r="N309" s="102"/>
      <c r="O309" s="102"/>
      <c r="P309" s="102"/>
      <c r="Q309" s="102" t="s">
        <v>165</v>
      </c>
      <c r="R309" s="99"/>
    </row>
    <row r="310" s="77" customFormat="1" spans="1:18">
      <c r="A310" s="104" t="s">
        <v>351</v>
      </c>
      <c r="B310" s="107">
        <v>1</v>
      </c>
      <c r="C310" s="100" t="s">
        <v>34</v>
      </c>
      <c r="D310" s="96"/>
      <c r="E310" s="99" t="s">
        <v>98</v>
      </c>
      <c r="F310" s="107">
        <v>1</v>
      </c>
      <c r="G310" s="104" t="s">
        <v>352</v>
      </c>
      <c r="H310" s="107">
        <v>2025</v>
      </c>
      <c r="I310" s="101">
        <v>6468</v>
      </c>
      <c r="J310" s="101">
        <f t="shared" si="93"/>
        <v>25872</v>
      </c>
      <c r="K310" s="102">
        <f t="shared" si="92"/>
        <v>600</v>
      </c>
      <c r="L310" s="102">
        <v>600</v>
      </c>
      <c r="M310" s="102"/>
      <c r="N310" s="102"/>
      <c r="O310" s="102"/>
      <c r="P310" s="102"/>
      <c r="Q310" s="102" t="s">
        <v>165</v>
      </c>
      <c r="R310" s="99"/>
    </row>
    <row r="311" s="77" customFormat="1" spans="1:18">
      <c r="A311" s="104" t="s">
        <v>353</v>
      </c>
      <c r="B311" s="107">
        <v>1</v>
      </c>
      <c r="C311" s="100" t="s">
        <v>34</v>
      </c>
      <c r="D311" s="96"/>
      <c r="E311" s="99" t="s">
        <v>98</v>
      </c>
      <c r="F311" s="107">
        <v>1</v>
      </c>
      <c r="G311" s="100" t="s">
        <v>354</v>
      </c>
      <c r="H311" s="107">
        <v>2021</v>
      </c>
      <c r="I311" s="101">
        <v>6468</v>
      </c>
      <c r="J311" s="101">
        <f t="shared" si="93"/>
        <v>25872</v>
      </c>
      <c r="K311" s="102">
        <f t="shared" si="92"/>
        <v>150</v>
      </c>
      <c r="L311" s="102">
        <v>150</v>
      </c>
      <c r="M311" s="102"/>
      <c r="N311" s="102"/>
      <c r="O311" s="102"/>
      <c r="P311" s="102"/>
      <c r="Q311" s="102" t="s">
        <v>165</v>
      </c>
      <c r="R311" s="99"/>
    </row>
    <row r="312" s="77" customFormat="1" spans="1:18">
      <c r="A312" s="104" t="s">
        <v>353</v>
      </c>
      <c r="B312" s="107">
        <v>1</v>
      </c>
      <c r="C312" s="100" t="s">
        <v>34</v>
      </c>
      <c r="D312" s="96"/>
      <c r="E312" s="99" t="s">
        <v>98</v>
      </c>
      <c r="F312" s="107">
        <v>1</v>
      </c>
      <c r="G312" s="100" t="s">
        <v>354</v>
      </c>
      <c r="H312" s="107">
        <v>2022</v>
      </c>
      <c r="I312" s="101">
        <v>6468</v>
      </c>
      <c r="J312" s="101">
        <f t="shared" si="93"/>
        <v>25872</v>
      </c>
      <c r="K312" s="102">
        <f t="shared" si="92"/>
        <v>150</v>
      </c>
      <c r="L312" s="102">
        <v>150</v>
      </c>
      <c r="M312" s="102"/>
      <c r="N312" s="102"/>
      <c r="O312" s="102"/>
      <c r="P312" s="102"/>
      <c r="Q312" s="102" t="s">
        <v>165</v>
      </c>
      <c r="R312" s="99"/>
    </row>
    <row r="313" s="77" customFormat="1" spans="1:18">
      <c r="A313" s="104" t="s">
        <v>353</v>
      </c>
      <c r="B313" s="107">
        <v>1</v>
      </c>
      <c r="C313" s="100" t="s">
        <v>34</v>
      </c>
      <c r="D313" s="96"/>
      <c r="E313" s="99" t="s">
        <v>98</v>
      </c>
      <c r="F313" s="107">
        <v>1</v>
      </c>
      <c r="G313" s="100" t="s">
        <v>354</v>
      </c>
      <c r="H313" s="107">
        <v>2023</v>
      </c>
      <c r="I313" s="101">
        <v>6468</v>
      </c>
      <c r="J313" s="101">
        <f t="shared" si="93"/>
        <v>25872</v>
      </c>
      <c r="K313" s="102">
        <f t="shared" si="92"/>
        <v>150</v>
      </c>
      <c r="L313" s="102">
        <v>150</v>
      </c>
      <c r="M313" s="102"/>
      <c r="N313" s="102"/>
      <c r="O313" s="102"/>
      <c r="P313" s="102"/>
      <c r="Q313" s="102" t="s">
        <v>165</v>
      </c>
      <c r="R313" s="99"/>
    </row>
    <row r="314" s="77" customFormat="1" spans="1:18">
      <c r="A314" s="104" t="s">
        <v>353</v>
      </c>
      <c r="B314" s="107">
        <v>1</v>
      </c>
      <c r="C314" s="100" t="s">
        <v>34</v>
      </c>
      <c r="D314" s="96"/>
      <c r="E314" s="99" t="s">
        <v>98</v>
      </c>
      <c r="F314" s="107">
        <v>1</v>
      </c>
      <c r="G314" s="100" t="s">
        <v>354</v>
      </c>
      <c r="H314" s="107">
        <v>2024</v>
      </c>
      <c r="I314" s="101">
        <v>6468</v>
      </c>
      <c r="J314" s="101">
        <f t="shared" si="93"/>
        <v>25872</v>
      </c>
      <c r="K314" s="102">
        <f t="shared" si="92"/>
        <v>150</v>
      </c>
      <c r="L314" s="102">
        <v>150</v>
      </c>
      <c r="M314" s="102"/>
      <c r="N314" s="102"/>
      <c r="O314" s="102"/>
      <c r="P314" s="102"/>
      <c r="Q314" s="102" t="s">
        <v>165</v>
      </c>
      <c r="R314" s="99"/>
    </row>
    <row r="315" s="77" customFormat="1" spans="1:18">
      <c r="A315" s="104" t="s">
        <v>353</v>
      </c>
      <c r="B315" s="107">
        <v>1</v>
      </c>
      <c r="C315" s="100" t="s">
        <v>34</v>
      </c>
      <c r="D315" s="96"/>
      <c r="E315" s="99" t="s">
        <v>98</v>
      </c>
      <c r="F315" s="107">
        <v>1</v>
      </c>
      <c r="G315" s="100" t="s">
        <v>354</v>
      </c>
      <c r="H315" s="107">
        <v>2025</v>
      </c>
      <c r="I315" s="101">
        <v>6468</v>
      </c>
      <c r="J315" s="101">
        <f t="shared" si="93"/>
        <v>25872</v>
      </c>
      <c r="K315" s="102">
        <f t="shared" si="92"/>
        <v>150</v>
      </c>
      <c r="L315" s="102">
        <v>150</v>
      </c>
      <c r="M315" s="102"/>
      <c r="N315" s="102"/>
      <c r="O315" s="102"/>
      <c r="P315" s="102"/>
      <c r="Q315" s="102" t="s">
        <v>165</v>
      </c>
      <c r="R315" s="99"/>
    </row>
    <row r="316" s="77" customFormat="1" spans="1:18">
      <c r="A316" s="104" t="s">
        <v>355</v>
      </c>
      <c r="B316" s="107">
        <v>1</v>
      </c>
      <c r="C316" s="100" t="s">
        <v>34</v>
      </c>
      <c r="D316" s="96"/>
      <c r="E316" s="99" t="s">
        <v>98</v>
      </c>
      <c r="F316" s="107">
        <v>1</v>
      </c>
      <c r="G316" s="100" t="s">
        <v>356</v>
      </c>
      <c r="H316" s="107">
        <v>2021</v>
      </c>
      <c r="I316" s="101">
        <v>6468</v>
      </c>
      <c r="J316" s="101">
        <f t="shared" si="93"/>
        <v>25872</v>
      </c>
      <c r="K316" s="102">
        <f t="shared" si="92"/>
        <v>600</v>
      </c>
      <c r="L316" s="102">
        <v>600</v>
      </c>
      <c r="M316" s="102"/>
      <c r="N316" s="102"/>
      <c r="O316" s="102"/>
      <c r="P316" s="102"/>
      <c r="Q316" s="102" t="s">
        <v>165</v>
      </c>
      <c r="R316" s="99"/>
    </row>
    <row r="317" s="77" customFormat="1" spans="1:18">
      <c r="A317" s="104" t="s">
        <v>355</v>
      </c>
      <c r="B317" s="107">
        <v>1</v>
      </c>
      <c r="C317" s="100" t="s">
        <v>34</v>
      </c>
      <c r="D317" s="96"/>
      <c r="E317" s="99" t="s">
        <v>98</v>
      </c>
      <c r="F317" s="107">
        <v>1</v>
      </c>
      <c r="G317" s="100" t="s">
        <v>356</v>
      </c>
      <c r="H317" s="107">
        <v>2022</v>
      </c>
      <c r="I317" s="101">
        <v>6468</v>
      </c>
      <c r="J317" s="101">
        <f t="shared" si="93"/>
        <v>25872</v>
      </c>
      <c r="K317" s="102">
        <f t="shared" si="92"/>
        <v>600</v>
      </c>
      <c r="L317" s="102">
        <v>600</v>
      </c>
      <c r="M317" s="102"/>
      <c r="N317" s="102"/>
      <c r="O317" s="102"/>
      <c r="P317" s="102"/>
      <c r="Q317" s="102" t="s">
        <v>165</v>
      </c>
      <c r="R317" s="99"/>
    </row>
    <row r="318" s="77" customFormat="1" spans="1:18">
      <c r="A318" s="104" t="s">
        <v>355</v>
      </c>
      <c r="B318" s="107">
        <v>1</v>
      </c>
      <c r="C318" s="100" t="s">
        <v>34</v>
      </c>
      <c r="D318" s="96"/>
      <c r="E318" s="99" t="s">
        <v>98</v>
      </c>
      <c r="F318" s="107">
        <v>1</v>
      </c>
      <c r="G318" s="100" t="s">
        <v>356</v>
      </c>
      <c r="H318" s="107">
        <v>2023</v>
      </c>
      <c r="I318" s="101">
        <v>6468</v>
      </c>
      <c r="J318" s="101">
        <f t="shared" si="93"/>
        <v>25872</v>
      </c>
      <c r="K318" s="102">
        <f t="shared" si="92"/>
        <v>600</v>
      </c>
      <c r="L318" s="102">
        <v>600</v>
      </c>
      <c r="M318" s="102"/>
      <c r="N318" s="102"/>
      <c r="O318" s="102"/>
      <c r="P318" s="102"/>
      <c r="Q318" s="102" t="s">
        <v>165</v>
      </c>
      <c r="R318" s="99"/>
    </row>
    <row r="319" s="77" customFormat="1" spans="1:18">
      <c r="A319" s="104" t="s">
        <v>355</v>
      </c>
      <c r="B319" s="107">
        <v>1</v>
      </c>
      <c r="C319" s="100" t="s">
        <v>34</v>
      </c>
      <c r="D319" s="96"/>
      <c r="E319" s="99" t="s">
        <v>98</v>
      </c>
      <c r="F319" s="107">
        <v>1</v>
      </c>
      <c r="G319" s="100" t="s">
        <v>356</v>
      </c>
      <c r="H319" s="107">
        <v>2024</v>
      </c>
      <c r="I319" s="101">
        <v>6468</v>
      </c>
      <c r="J319" s="101">
        <f t="shared" si="93"/>
        <v>25872</v>
      </c>
      <c r="K319" s="102">
        <f t="shared" si="92"/>
        <v>600</v>
      </c>
      <c r="L319" s="102">
        <v>600</v>
      </c>
      <c r="M319" s="102"/>
      <c r="N319" s="102"/>
      <c r="O319" s="102"/>
      <c r="P319" s="102"/>
      <c r="Q319" s="102" t="s">
        <v>165</v>
      </c>
      <c r="R319" s="99"/>
    </row>
    <row r="320" s="77" customFormat="1" spans="1:18">
      <c r="A320" s="104" t="s">
        <v>355</v>
      </c>
      <c r="B320" s="107">
        <v>1</v>
      </c>
      <c r="C320" s="100" t="s">
        <v>34</v>
      </c>
      <c r="D320" s="96"/>
      <c r="E320" s="99" t="s">
        <v>98</v>
      </c>
      <c r="F320" s="107">
        <v>1</v>
      </c>
      <c r="G320" s="100" t="s">
        <v>356</v>
      </c>
      <c r="H320" s="107">
        <v>2025</v>
      </c>
      <c r="I320" s="101">
        <v>6468</v>
      </c>
      <c r="J320" s="101">
        <f t="shared" si="93"/>
        <v>25872</v>
      </c>
      <c r="K320" s="102">
        <f t="shared" si="92"/>
        <v>600</v>
      </c>
      <c r="L320" s="102">
        <v>600</v>
      </c>
      <c r="M320" s="102"/>
      <c r="N320" s="102"/>
      <c r="O320" s="102"/>
      <c r="P320" s="102"/>
      <c r="Q320" s="102" t="s">
        <v>165</v>
      </c>
      <c r="R320" s="99"/>
    </row>
    <row r="321" s="77" customFormat="1" spans="1:18">
      <c r="A321" s="104" t="s">
        <v>357</v>
      </c>
      <c r="B321" s="107">
        <v>1</v>
      </c>
      <c r="C321" s="107" t="s">
        <v>358</v>
      </c>
      <c r="D321" s="107" t="s">
        <v>359</v>
      </c>
      <c r="E321" s="107" t="s">
        <v>98</v>
      </c>
      <c r="F321" s="107">
        <v>1</v>
      </c>
      <c r="G321" s="100" t="s">
        <v>360</v>
      </c>
      <c r="H321" s="107">
        <v>2021</v>
      </c>
      <c r="I321" s="101">
        <v>3500</v>
      </c>
      <c r="J321" s="101">
        <v>12800</v>
      </c>
      <c r="K321" s="102">
        <f t="shared" si="92"/>
        <v>5322</v>
      </c>
      <c r="L321" s="102"/>
      <c r="M321" s="102"/>
      <c r="N321" s="106">
        <v>4257</v>
      </c>
      <c r="O321" s="106">
        <v>532.5</v>
      </c>
      <c r="P321" s="106">
        <v>532.5</v>
      </c>
      <c r="Q321" s="133" t="s">
        <v>330</v>
      </c>
      <c r="R321" s="99"/>
    </row>
    <row r="322" s="77" customFormat="1" ht="34.5" spans="1:18">
      <c r="A322" s="104" t="s">
        <v>361</v>
      </c>
      <c r="B322" s="107">
        <v>1</v>
      </c>
      <c r="C322" s="107" t="s">
        <v>362</v>
      </c>
      <c r="D322" s="107"/>
      <c r="E322" s="107" t="s">
        <v>98</v>
      </c>
      <c r="F322" s="107">
        <v>1</v>
      </c>
      <c r="G322" s="100" t="s">
        <v>363</v>
      </c>
      <c r="H322" s="107">
        <v>2021</v>
      </c>
      <c r="I322" s="107">
        <v>2885</v>
      </c>
      <c r="J322" s="107">
        <v>10392</v>
      </c>
      <c r="K322" s="106">
        <f t="shared" si="92"/>
        <v>687</v>
      </c>
      <c r="L322" s="102"/>
      <c r="M322" s="102"/>
      <c r="N322" s="102">
        <v>687</v>
      </c>
      <c r="O322" s="102">
        <v>0</v>
      </c>
      <c r="P322" s="102">
        <v>0</v>
      </c>
      <c r="Q322" s="106" t="s">
        <v>330</v>
      </c>
      <c r="R322" s="99"/>
    </row>
    <row r="323" s="77" customFormat="1" ht="31.5" spans="1:18">
      <c r="A323" s="104" t="s">
        <v>361</v>
      </c>
      <c r="B323" s="107">
        <v>1</v>
      </c>
      <c r="C323" s="107" t="s">
        <v>362</v>
      </c>
      <c r="D323" s="107"/>
      <c r="E323" s="107" t="s">
        <v>98</v>
      </c>
      <c r="F323" s="107">
        <v>1</v>
      </c>
      <c r="G323" s="100" t="s">
        <v>364</v>
      </c>
      <c r="H323" s="107">
        <v>2022</v>
      </c>
      <c r="I323" s="107">
        <v>2885</v>
      </c>
      <c r="J323" s="107">
        <v>10392</v>
      </c>
      <c r="K323" s="106">
        <f t="shared" si="92"/>
        <v>1087.4</v>
      </c>
      <c r="L323" s="102"/>
      <c r="M323" s="102"/>
      <c r="N323" s="102">
        <v>643.8</v>
      </c>
      <c r="O323" s="102">
        <v>221.8</v>
      </c>
      <c r="P323" s="102">
        <v>221.8</v>
      </c>
      <c r="Q323" s="106" t="s">
        <v>330</v>
      </c>
      <c r="R323" s="99"/>
    </row>
    <row r="324" s="77" customFormat="1" ht="63" spans="1:18">
      <c r="A324" s="104" t="s">
        <v>365</v>
      </c>
      <c r="B324" s="107">
        <v>1</v>
      </c>
      <c r="C324" s="99" t="s">
        <v>366</v>
      </c>
      <c r="D324" s="107"/>
      <c r="E324" s="107" t="s">
        <v>98</v>
      </c>
      <c r="F324" s="107">
        <v>1</v>
      </c>
      <c r="G324" s="100" t="s">
        <v>367</v>
      </c>
      <c r="H324" s="107">
        <v>2021</v>
      </c>
      <c r="I324" s="107">
        <v>8889</v>
      </c>
      <c r="J324" s="107">
        <v>34725</v>
      </c>
      <c r="K324" s="106">
        <f t="shared" si="92"/>
        <v>8600</v>
      </c>
      <c r="L324" s="102"/>
      <c r="M324" s="102"/>
      <c r="N324" s="102">
        <v>0</v>
      </c>
      <c r="O324" s="102">
        <v>8600</v>
      </c>
      <c r="P324" s="102">
        <v>0</v>
      </c>
      <c r="Q324" s="106" t="s">
        <v>330</v>
      </c>
      <c r="R324" s="99"/>
    </row>
    <row r="325" s="77" customFormat="1" ht="63" spans="1:18">
      <c r="A325" s="104" t="s">
        <v>365</v>
      </c>
      <c r="B325" s="107">
        <v>1</v>
      </c>
      <c r="C325" s="99" t="s">
        <v>366</v>
      </c>
      <c r="D325" s="107"/>
      <c r="E325" s="107" t="s">
        <v>98</v>
      </c>
      <c r="F325" s="107">
        <v>1</v>
      </c>
      <c r="G325" s="100" t="s">
        <v>367</v>
      </c>
      <c r="H325" s="107">
        <v>2022</v>
      </c>
      <c r="I325" s="107">
        <v>8889</v>
      </c>
      <c r="J325" s="107">
        <v>34725</v>
      </c>
      <c r="K325" s="106">
        <f t="shared" si="92"/>
        <v>12854</v>
      </c>
      <c r="L325" s="102"/>
      <c r="M325" s="102"/>
      <c r="N325" s="102">
        <v>3400</v>
      </c>
      <c r="O325" s="102">
        <v>5400</v>
      </c>
      <c r="P325" s="102">
        <v>4054</v>
      </c>
      <c r="Q325" s="106" t="s">
        <v>330</v>
      </c>
      <c r="R325" s="99"/>
    </row>
    <row r="326" s="77" customFormat="1" ht="63" spans="1:18">
      <c r="A326" s="104" t="s">
        <v>365</v>
      </c>
      <c r="B326" s="107">
        <v>1</v>
      </c>
      <c r="C326" s="99" t="s">
        <v>366</v>
      </c>
      <c r="D326" s="107"/>
      <c r="E326" s="107" t="s">
        <v>98</v>
      </c>
      <c r="F326" s="107">
        <v>1</v>
      </c>
      <c r="G326" s="100" t="s">
        <v>367</v>
      </c>
      <c r="H326" s="107">
        <v>2023</v>
      </c>
      <c r="I326" s="107">
        <v>8889</v>
      </c>
      <c r="J326" s="107">
        <v>34725</v>
      </c>
      <c r="K326" s="106">
        <f t="shared" si="92"/>
        <v>14600</v>
      </c>
      <c r="L326" s="102"/>
      <c r="M326" s="102"/>
      <c r="N326" s="102">
        <v>10600</v>
      </c>
      <c r="O326" s="102"/>
      <c r="P326" s="102">
        <v>4000</v>
      </c>
      <c r="Q326" s="106" t="s">
        <v>330</v>
      </c>
      <c r="R326" s="99"/>
    </row>
    <row r="327" s="77" customFormat="1" ht="31.5" spans="1:18">
      <c r="A327" s="104" t="s">
        <v>368</v>
      </c>
      <c r="B327" s="107">
        <v>1</v>
      </c>
      <c r="C327" s="107" t="s">
        <v>369</v>
      </c>
      <c r="D327" s="107" t="s">
        <v>370</v>
      </c>
      <c r="E327" s="107" t="s">
        <v>98</v>
      </c>
      <c r="F327" s="107">
        <v>1</v>
      </c>
      <c r="G327" s="100" t="s">
        <v>371</v>
      </c>
      <c r="H327" s="107">
        <v>2022</v>
      </c>
      <c r="I327" s="107">
        <v>1800</v>
      </c>
      <c r="J327" s="107">
        <v>6480</v>
      </c>
      <c r="K327" s="106">
        <f t="shared" si="92"/>
        <v>5000</v>
      </c>
      <c r="L327" s="102"/>
      <c r="M327" s="102"/>
      <c r="N327" s="102"/>
      <c r="O327" s="102">
        <v>5000</v>
      </c>
      <c r="P327" s="102"/>
      <c r="Q327" s="106" t="s">
        <v>330</v>
      </c>
      <c r="R327" s="99"/>
    </row>
    <row r="328" s="77" customFormat="1" ht="31.5" spans="1:18">
      <c r="A328" s="104" t="s">
        <v>368</v>
      </c>
      <c r="B328" s="107">
        <v>1</v>
      </c>
      <c r="C328" s="107" t="s">
        <v>369</v>
      </c>
      <c r="D328" s="107" t="s">
        <v>370</v>
      </c>
      <c r="E328" s="107" t="s">
        <v>98</v>
      </c>
      <c r="F328" s="107">
        <v>1</v>
      </c>
      <c r="G328" s="100" t="s">
        <v>371</v>
      </c>
      <c r="H328" s="107">
        <v>2023</v>
      </c>
      <c r="I328" s="107">
        <v>1800</v>
      </c>
      <c r="J328" s="107">
        <v>6480</v>
      </c>
      <c r="K328" s="106">
        <f t="shared" si="92"/>
        <v>12000</v>
      </c>
      <c r="L328" s="102"/>
      <c r="M328" s="102"/>
      <c r="N328" s="102">
        <v>8000</v>
      </c>
      <c r="O328" s="102"/>
      <c r="P328" s="102">
        <v>4000</v>
      </c>
      <c r="Q328" s="106" t="s">
        <v>330</v>
      </c>
      <c r="R328" s="99"/>
    </row>
    <row r="329" s="77" customFormat="1" ht="31.5" spans="1:18">
      <c r="A329" s="104" t="s">
        <v>368</v>
      </c>
      <c r="B329" s="107">
        <v>1</v>
      </c>
      <c r="C329" s="107" t="s">
        <v>369</v>
      </c>
      <c r="D329" s="107" t="s">
        <v>370</v>
      </c>
      <c r="E329" s="107" t="s">
        <v>98</v>
      </c>
      <c r="F329" s="107">
        <v>1</v>
      </c>
      <c r="G329" s="100" t="s">
        <v>371</v>
      </c>
      <c r="H329" s="107">
        <v>2024</v>
      </c>
      <c r="I329" s="107">
        <v>1800</v>
      </c>
      <c r="J329" s="107">
        <v>6480</v>
      </c>
      <c r="K329" s="106">
        <f t="shared" si="92"/>
        <v>10412</v>
      </c>
      <c r="L329" s="102"/>
      <c r="M329" s="102"/>
      <c r="N329" s="102">
        <v>6956</v>
      </c>
      <c r="O329" s="102"/>
      <c r="P329" s="102">
        <v>3456</v>
      </c>
      <c r="Q329" s="106" t="s">
        <v>330</v>
      </c>
      <c r="R329" s="99"/>
    </row>
    <row r="330" s="77" customFormat="1" ht="31.5" spans="1:18">
      <c r="A330" s="104" t="s">
        <v>368</v>
      </c>
      <c r="B330" s="107">
        <v>1</v>
      </c>
      <c r="C330" s="107" t="s">
        <v>369</v>
      </c>
      <c r="D330" s="107" t="s">
        <v>370</v>
      </c>
      <c r="E330" s="107" t="s">
        <v>98</v>
      </c>
      <c r="F330" s="107">
        <v>1</v>
      </c>
      <c r="G330" s="100" t="s">
        <v>371</v>
      </c>
      <c r="H330" s="107">
        <v>2025</v>
      </c>
      <c r="I330" s="107">
        <v>1800</v>
      </c>
      <c r="J330" s="107">
        <v>6480</v>
      </c>
      <c r="K330" s="106">
        <f t="shared" si="92"/>
        <v>2500</v>
      </c>
      <c r="L330" s="102"/>
      <c r="M330" s="102"/>
      <c r="N330" s="102"/>
      <c r="O330" s="102"/>
      <c r="P330" s="102">
        <v>2500</v>
      </c>
      <c r="Q330" s="106" t="s">
        <v>330</v>
      </c>
      <c r="R330" s="99"/>
    </row>
    <row r="331" s="77" customFormat="1" spans="1:18">
      <c r="A331" s="129" t="s">
        <v>372</v>
      </c>
      <c r="B331" s="96">
        <f>B332+B334+B336+B338</f>
        <v>15</v>
      </c>
      <c r="C331" s="96"/>
      <c r="D331" s="96" t="s">
        <v>26</v>
      </c>
      <c r="E331" s="96" t="s">
        <v>26</v>
      </c>
      <c r="F331" s="96" t="s">
        <v>26</v>
      </c>
      <c r="G331" s="96" t="s">
        <v>26</v>
      </c>
      <c r="H331" s="96"/>
      <c r="I331" s="96">
        <f t="shared" ref="I331:P331" si="94">I332+I334+I336+I338</f>
        <v>18459</v>
      </c>
      <c r="J331" s="96">
        <f t="shared" si="94"/>
        <v>73836</v>
      </c>
      <c r="K331" s="122">
        <f t="shared" si="94"/>
        <v>20105.94</v>
      </c>
      <c r="L331" s="122">
        <f t="shared" si="94"/>
        <v>0</v>
      </c>
      <c r="M331" s="122">
        <f t="shared" si="94"/>
        <v>0</v>
      </c>
      <c r="N331" s="122">
        <f t="shared" si="94"/>
        <v>20105.94</v>
      </c>
      <c r="O331" s="122">
        <f t="shared" si="94"/>
        <v>0</v>
      </c>
      <c r="P331" s="122">
        <f t="shared" si="94"/>
        <v>0</v>
      </c>
      <c r="Q331" s="122"/>
      <c r="R331" s="96"/>
    </row>
    <row r="332" ht="13.5" spans="1:18">
      <c r="A332" s="98" t="s">
        <v>373</v>
      </c>
      <c r="B332" s="99"/>
      <c r="C332" s="96"/>
      <c r="D332" s="96"/>
      <c r="E332" s="99" t="s">
        <v>80</v>
      </c>
      <c r="F332" s="96"/>
      <c r="G332" s="99"/>
      <c r="H332" s="99"/>
      <c r="I332" s="101"/>
      <c r="J332" s="101"/>
      <c r="K332" s="102"/>
      <c r="L332" s="102"/>
      <c r="M332" s="102"/>
      <c r="N332" s="102"/>
      <c r="O332" s="102"/>
      <c r="P332" s="102"/>
      <c r="Q332" s="102"/>
      <c r="R332" s="99"/>
    </row>
    <row r="333" s="77" customFormat="1" spans="1:18">
      <c r="A333" s="98" t="s">
        <v>183</v>
      </c>
      <c r="B333" s="99"/>
      <c r="C333" s="96"/>
      <c r="D333" s="96"/>
      <c r="E333" s="99" t="s">
        <v>80</v>
      </c>
      <c r="F333" s="96"/>
      <c r="G333" s="99"/>
      <c r="H333" s="99"/>
      <c r="I333" s="101"/>
      <c r="J333" s="101"/>
      <c r="K333" s="102"/>
      <c r="L333" s="102"/>
      <c r="M333" s="102"/>
      <c r="N333" s="102"/>
      <c r="O333" s="102"/>
      <c r="P333" s="102"/>
      <c r="Q333" s="102"/>
      <c r="R333" s="99"/>
    </row>
    <row r="334" ht="13.5" spans="1:18">
      <c r="A334" s="98" t="s">
        <v>374</v>
      </c>
      <c r="B334" s="99"/>
      <c r="C334" s="96"/>
      <c r="D334" s="96"/>
      <c r="E334" s="99" t="s">
        <v>80</v>
      </c>
      <c r="F334" s="96"/>
      <c r="G334" s="99"/>
      <c r="H334" s="99"/>
      <c r="I334" s="101"/>
      <c r="J334" s="101"/>
      <c r="K334" s="102"/>
      <c r="L334" s="102"/>
      <c r="M334" s="102"/>
      <c r="N334" s="102"/>
      <c r="O334" s="102"/>
      <c r="P334" s="102"/>
      <c r="Q334" s="102"/>
      <c r="R334" s="99"/>
    </row>
    <row r="335" s="77" customFormat="1" spans="1:18">
      <c r="A335" s="98" t="s">
        <v>183</v>
      </c>
      <c r="B335" s="99"/>
      <c r="C335" s="96"/>
      <c r="D335" s="96"/>
      <c r="E335" s="99" t="s">
        <v>80</v>
      </c>
      <c r="F335" s="96"/>
      <c r="G335" s="99"/>
      <c r="H335" s="99"/>
      <c r="I335" s="101"/>
      <c r="J335" s="101"/>
      <c r="K335" s="102"/>
      <c r="L335" s="102"/>
      <c r="M335" s="102"/>
      <c r="N335" s="102"/>
      <c r="O335" s="102"/>
      <c r="P335" s="102"/>
      <c r="Q335" s="102"/>
      <c r="R335" s="99"/>
    </row>
    <row r="336" s="77" customFormat="1" spans="1:18">
      <c r="A336" s="98" t="s">
        <v>375</v>
      </c>
      <c r="B336" s="99"/>
      <c r="C336" s="96"/>
      <c r="D336" s="96"/>
      <c r="E336" s="99" t="s">
        <v>80</v>
      </c>
      <c r="F336" s="96"/>
      <c r="G336" s="99"/>
      <c r="H336" s="99"/>
      <c r="I336" s="101"/>
      <c r="J336" s="101"/>
      <c r="K336" s="102"/>
      <c r="L336" s="102"/>
      <c r="M336" s="102"/>
      <c r="N336" s="102"/>
      <c r="O336" s="102"/>
      <c r="P336" s="102"/>
      <c r="Q336" s="102"/>
      <c r="R336" s="99"/>
    </row>
    <row r="337" s="77" customFormat="1" spans="1:18">
      <c r="A337" s="98" t="s">
        <v>183</v>
      </c>
      <c r="B337" s="99"/>
      <c r="C337" s="96"/>
      <c r="D337" s="96"/>
      <c r="E337" s="99" t="s">
        <v>80</v>
      </c>
      <c r="F337" s="96"/>
      <c r="G337" s="99"/>
      <c r="H337" s="99"/>
      <c r="I337" s="101"/>
      <c r="J337" s="101"/>
      <c r="K337" s="102"/>
      <c r="L337" s="102"/>
      <c r="M337" s="102"/>
      <c r="N337" s="102"/>
      <c r="O337" s="102"/>
      <c r="P337" s="102"/>
      <c r="Q337" s="102"/>
      <c r="R337" s="99"/>
    </row>
    <row r="338" ht="13.5" spans="1:18">
      <c r="A338" s="98" t="s">
        <v>376</v>
      </c>
      <c r="B338" s="101">
        <f>SUM(B339:B353)</f>
        <v>15</v>
      </c>
      <c r="C338" s="96"/>
      <c r="D338" s="99"/>
      <c r="E338" s="99" t="s">
        <v>80</v>
      </c>
      <c r="F338" s="101">
        <f t="shared" ref="F338:P338" si="95">SUM(F339:F353)</f>
        <v>73836</v>
      </c>
      <c r="G338" s="130" t="s">
        <v>377</v>
      </c>
      <c r="H338" s="99"/>
      <c r="I338" s="101">
        <f t="shared" si="95"/>
        <v>18459</v>
      </c>
      <c r="J338" s="101">
        <f t="shared" si="95"/>
        <v>73836</v>
      </c>
      <c r="K338" s="102">
        <f t="shared" si="95"/>
        <v>20105.94</v>
      </c>
      <c r="L338" s="102">
        <f t="shared" si="95"/>
        <v>0</v>
      </c>
      <c r="M338" s="102">
        <f t="shared" si="95"/>
        <v>0</v>
      </c>
      <c r="N338" s="102">
        <f t="shared" si="95"/>
        <v>20105.94</v>
      </c>
      <c r="O338" s="102">
        <f t="shared" si="95"/>
        <v>0</v>
      </c>
      <c r="P338" s="102">
        <f t="shared" si="95"/>
        <v>0</v>
      </c>
      <c r="Q338" s="102"/>
      <c r="R338" s="99"/>
    </row>
    <row r="339" s="78" customFormat="1" ht="13.5" spans="1:18">
      <c r="A339" s="104" t="s">
        <v>378</v>
      </c>
      <c r="B339" s="99">
        <v>1</v>
      </c>
      <c r="C339" s="99" t="s">
        <v>34</v>
      </c>
      <c r="D339" s="99"/>
      <c r="E339" s="99" t="s">
        <v>19</v>
      </c>
      <c r="F339" s="99">
        <v>9500</v>
      </c>
      <c r="G339" s="100" t="s">
        <v>379</v>
      </c>
      <c r="H339" s="107">
        <v>2021</v>
      </c>
      <c r="I339" s="101">
        <f t="shared" ref="I339:I353" si="96">J339/4</f>
        <v>2375</v>
      </c>
      <c r="J339" s="99">
        <v>9500</v>
      </c>
      <c r="K339" s="102">
        <f t="shared" ref="K339:K353" si="97">L339+M339+N339+O339+P339</f>
        <v>3192</v>
      </c>
      <c r="L339" s="102"/>
      <c r="M339" s="102"/>
      <c r="N339" s="102">
        <v>3192</v>
      </c>
      <c r="O339" s="102"/>
      <c r="P339" s="102"/>
      <c r="Q339" s="102" t="s">
        <v>380</v>
      </c>
      <c r="R339" s="99"/>
    </row>
    <row r="340" s="78" customFormat="1" spans="1:18">
      <c r="A340" s="104" t="s">
        <v>378</v>
      </c>
      <c r="B340" s="99">
        <v>1</v>
      </c>
      <c r="C340" s="99" t="s">
        <v>34</v>
      </c>
      <c r="D340" s="99"/>
      <c r="E340" s="99" t="s">
        <v>19</v>
      </c>
      <c r="F340" s="99">
        <v>9900</v>
      </c>
      <c r="G340" s="100" t="s">
        <v>381</v>
      </c>
      <c r="H340" s="107">
        <v>2022</v>
      </c>
      <c r="I340" s="101">
        <f t="shared" si="96"/>
        <v>2475</v>
      </c>
      <c r="J340" s="99">
        <v>9900</v>
      </c>
      <c r="K340" s="102">
        <f t="shared" si="97"/>
        <v>3327</v>
      </c>
      <c r="L340" s="102"/>
      <c r="M340" s="102"/>
      <c r="N340" s="102">
        <v>3327</v>
      </c>
      <c r="O340" s="102"/>
      <c r="P340" s="102"/>
      <c r="Q340" s="102" t="s">
        <v>380</v>
      </c>
      <c r="R340" s="137"/>
    </row>
    <row r="341" s="78" customFormat="1" spans="1:18">
      <c r="A341" s="104" t="s">
        <v>378</v>
      </c>
      <c r="B341" s="99">
        <v>1</v>
      </c>
      <c r="C341" s="99" t="s">
        <v>34</v>
      </c>
      <c r="D341" s="99"/>
      <c r="E341" s="99" t="s">
        <v>19</v>
      </c>
      <c r="F341" s="99">
        <v>10036</v>
      </c>
      <c r="G341" s="100" t="s">
        <v>382</v>
      </c>
      <c r="H341" s="107">
        <v>2023</v>
      </c>
      <c r="I341" s="101">
        <f t="shared" si="96"/>
        <v>2509</v>
      </c>
      <c r="J341" s="99">
        <v>10036</v>
      </c>
      <c r="K341" s="102">
        <f t="shared" si="97"/>
        <v>3613</v>
      </c>
      <c r="L341" s="102"/>
      <c r="M341" s="102"/>
      <c r="N341" s="102">
        <v>3613</v>
      </c>
      <c r="O341" s="102"/>
      <c r="P341" s="102"/>
      <c r="Q341" s="102" t="s">
        <v>380</v>
      </c>
      <c r="R341" s="137"/>
    </row>
    <row r="342" s="78" customFormat="1" spans="1:18">
      <c r="A342" s="104" t="s">
        <v>378</v>
      </c>
      <c r="B342" s="99">
        <v>1</v>
      </c>
      <c r="C342" s="99" t="s">
        <v>34</v>
      </c>
      <c r="D342" s="99"/>
      <c r="E342" s="99" t="s">
        <v>19</v>
      </c>
      <c r="F342" s="99">
        <v>10150</v>
      </c>
      <c r="G342" s="100" t="s">
        <v>383</v>
      </c>
      <c r="H342" s="107">
        <v>2024</v>
      </c>
      <c r="I342" s="101">
        <f t="shared" si="96"/>
        <v>2537.5</v>
      </c>
      <c r="J342" s="99">
        <v>10150</v>
      </c>
      <c r="K342" s="102">
        <f t="shared" si="97"/>
        <v>3654</v>
      </c>
      <c r="L342" s="102"/>
      <c r="M342" s="102"/>
      <c r="N342" s="102">
        <v>3654</v>
      </c>
      <c r="O342" s="102"/>
      <c r="P342" s="102"/>
      <c r="Q342" s="102" t="s">
        <v>380</v>
      </c>
      <c r="R342" s="137"/>
    </row>
    <row r="343" s="78" customFormat="1" spans="1:18">
      <c r="A343" s="104" t="s">
        <v>378</v>
      </c>
      <c r="B343" s="99">
        <v>1</v>
      </c>
      <c r="C343" s="99" t="s">
        <v>34</v>
      </c>
      <c r="D343" s="99"/>
      <c r="E343" s="99" t="s">
        <v>19</v>
      </c>
      <c r="F343" s="99">
        <v>10300</v>
      </c>
      <c r="G343" s="100" t="s">
        <v>384</v>
      </c>
      <c r="H343" s="107">
        <v>2025</v>
      </c>
      <c r="I343" s="101">
        <f t="shared" si="96"/>
        <v>2575</v>
      </c>
      <c r="J343" s="99">
        <v>10300</v>
      </c>
      <c r="K343" s="102">
        <f t="shared" si="97"/>
        <v>3956</v>
      </c>
      <c r="L343" s="102"/>
      <c r="M343" s="102"/>
      <c r="N343" s="102">
        <v>3956</v>
      </c>
      <c r="O343" s="102"/>
      <c r="P343" s="102"/>
      <c r="Q343" s="102" t="s">
        <v>380</v>
      </c>
      <c r="R343" s="137"/>
    </row>
    <row r="344" s="78" customFormat="1" spans="1:18">
      <c r="A344" s="104" t="s">
        <v>385</v>
      </c>
      <c r="B344" s="99">
        <v>1</v>
      </c>
      <c r="C344" s="99" t="s">
        <v>34</v>
      </c>
      <c r="D344" s="99"/>
      <c r="E344" s="99" t="s">
        <v>19</v>
      </c>
      <c r="F344" s="107">
        <v>1450</v>
      </c>
      <c r="G344" s="136" t="s">
        <v>386</v>
      </c>
      <c r="H344" s="107">
        <v>2021</v>
      </c>
      <c r="I344" s="101">
        <f t="shared" si="96"/>
        <v>362.5</v>
      </c>
      <c r="J344" s="107">
        <v>1450</v>
      </c>
      <c r="K344" s="102">
        <f t="shared" si="97"/>
        <v>121.8</v>
      </c>
      <c r="L344" s="102"/>
      <c r="M344" s="102"/>
      <c r="N344" s="102">
        <v>121.8</v>
      </c>
      <c r="O344" s="102"/>
      <c r="P344" s="102"/>
      <c r="Q344" s="102" t="s">
        <v>380</v>
      </c>
      <c r="R344" s="137"/>
    </row>
    <row r="345" s="78" customFormat="1" spans="1:18">
      <c r="A345" s="104" t="s">
        <v>385</v>
      </c>
      <c r="B345" s="99">
        <v>1</v>
      </c>
      <c r="C345" s="99" t="s">
        <v>34</v>
      </c>
      <c r="D345" s="99"/>
      <c r="E345" s="99" t="s">
        <v>19</v>
      </c>
      <c r="F345" s="107">
        <v>1500</v>
      </c>
      <c r="G345" s="136" t="s">
        <v>387</v>
      </c>
      <c r="H345" s="107">
        <v>2022</v>
      </c>
      <c r="I345" s="101">
        <f t="shared" si="96"/>
        <v>375</v>
      </c>
      <c r="J345" s="107">
        <v>1500</v>
      </c>
      <c r="K345" s="102">
        <f t="shared" si="97"/>
        <v>144</v>
      </c>
      <c r="L345" s="102"/>
      <c r="M345" s="102"/>
      <c r="N345" s="102">
        <v>144</v>
      </c>
      <c r="O345" s="102"/>
      <c r="P345" s="102"/>
      <c r="Q345" s="102" t="s">
        <v>380</v>
      </c>
      <c r="R345" s="137"/>
    </row>
    <row r="346" s="78" customFormat="1" spans="1:18">
      <c r="A346" s="104" t="s">
        <v>385</v>
      </c>
      <c r="B346" s="99">
        <v>1</v>
      </c>
      <c r="C346" s="99" t="s">
        <v>34</v>
      </c>
      <c r="D346" s="99"/>
      <c r="E346" s="99" t="s">
        <v>19</v>
      </c>
      <c r="F346" s="107">
        <v>1550</v>
      </c>
      <c r="G346" s="100" t="s">
        <v>388</v>
      </c>
      <c r="H346" s="107">
        <v>2023</v>
      </c>
      <c r="I346" s="101">
        <f t="shared" si="96"/>
        <v>387.5</v>
      </c>
      <c r="J346" s="107">
        <v>1550</v>
      </c>
      <c r="K346" s="102">
        <f t="shared" si="97"/>
        <v>167.4</v>
      </c>
      <c r="L346" s="102"/>
      <c r="M346" s="102"/>
      <c r="N346" s="102">
        <v>167.4</v>
      </c>
      <c r="O346" s="102"/>
      <c r="P346" s="102"/>
      <c r="Q346" s="102" t="s">
        <v>380</v>
      </c>
      <c r="R346" s="137"/>
    </row>
    <row r="347" s="78" customFormat="1" spans="1:18">
      <c r="A347" s="104" t="s">
        <v>385</v>
      </c>
      <c r="B347" s="99">
        <v>1</v>
      </c>
      <c r="C347" s="99" t="s">
        <v>34</v>
      </c>
      <c r="D347" s="99"/>
      <c r="E347" s="99" t="s">
        <v>19</v>
      </c>
      <c r="F347" s="107">
        <v>1600</v>
      </c>
      <c r="G347" s="136" t="s">
        <v>389</v>
      </c>
      <c r="H347" s="107">
        <v>2024</v>
      </c>
      <c r="I347" s="101">
        <f t="shared" si="96"/>
        <v>400</v>
      </c>
      <c r="J347" s="107">
        <v>1600</v>
      </c>
      <c r="K347" s="102">
        <f t="shared" si="97"/>
        <v>192</v>
      </c>
      <c r="L347" s="102"/>
      <c r="M347" s="102"/>
      <c r="N347" s="102">
        <v>192</v>
      </c>
      <c r="O347" s="102"/>
      <c r="P347" s="102"/>
      <c r="Q347" s="102" t="s">
        <v>380</v>
      </c>
      <c r="R347" s="137"/>
    </row>
    <row r="348" s="78" customFormat="1" spans="1:18">
      <c r="A348" s="104" t="s">
        <v>385</v>
      </c>
      <c r="B348" s="99">
        <v>1</v>
      </c>
      <c r="C348" s="99" t="s">
        <v>34</v>
      </c>
      <c r="D348" s="99"/>
      <c r="E348" s="99" t="s">
        <v>19</v>
      </c>
      <c r="F348" s="107">
        <v>1650</v>
      </c>
      <c r="G348" s="136" t="s">
        <v>390</v>
      </c>
      <c r="H348" s="107">
        <v>2025</v>
      </c>
      <c r="I348" s="101">
        <f t="shared" si="96"/>
        <v>412.5</v>
      </c>
      <c r="J348" s="107">
        <v>1650</v>
      </c>
      <c r="K348" s="102">
        <f t="shared" si="97"/>
        <v>198</v>
      </c>
      <c r="L348" s="102"/>
      <c r="M348" s="102"/>
      <c r="N348" s="102">
        <v>198</v>
      </c>
      <c r="O348" s="102"/>
      <c r="P348" s="102"/>
      <c r="Q348" s="102" t="s">
        <v>380</v>
      </c>
      <c r="R348" s="137"/>
    </row>
    <row r="349" s="78" customFormat="1" spans="1:18">
      <c r="A349" s="104" t="s">
        <v>391</v>
      </c>
      <c r="B349" s="99">
        <v>1</v>
      </c>
      <c r="C349" s="99" t="s">
        <v>34</v>
      </c>
      <c r="D349" s="99"/>
      <c r="E349" s="99" t="s">
        <v>19</v>
      </c>
      <c r="F349" s="107">
        <v>3100</v>
      </c>
      <c r="G349" s="100" t="s">
        <v>392</v>
      </c>
      <c r="H349" s="107">
        <v>2021</v>
      </c>
      <c r="I349" s="101">
        <f t="shared" si="96"/>
        <v>775</v>
      </c>
      <c r="J349" s="107">
        <v>3100</v>
      </c>
      <c r="K349" s="102">
        <f t="shared" si="97"/>
        <v>260.4</v>
      </c>
      <c r="L349" s="102"/>
      <c r="M349" s="102"/>
      <c r="N349" s="102">
        <v>260.4</v>
      </c>
      <c r="O349" s="102"/>
      <c r="P349" s="102"/>
      <c r="Q349" s="102" t="s">
        <v>380</v>
      </c>
      <c r="R349" s="137"/>
    </row>
    <row r="350" s="78" customFormat="1" spans="1:18">
      <c r="A350" s="104" t="s">
        <v>391</v>
      </c>
      <c r="B350" s="99">
        <v>1</v>
      </c>
      <c r="C350" s="99" t="s">
        <v>34</v>
      </c>
      <c r="D350" s="99"/>
      <c r="E350" s="99" t="s">
        <v>19</v>
      </c>
      <c r="F350" s="107">
        <v>3130</v>
      </c>
      <c r="G350" s="100" t="s">
        <v>393</v>
      </c>
      <c r="H350" s="107">
        <v>2022</v>
      </c>
      <c r="I350" s="101">
        <f t="shared" si="96"/>
        <v>782.5</v>
      </c>
      <c r="J350" s="107">
        <v>3130</v>
      </c>
      <c r="K350" s="102">
        <f t="shared" si="97"/>
        <v>262.92</v>
      </c>
      <c r="L350" s="102"/>
      <c r="M350" s="102"/>
      <c r="N350" s="102">
        <v>262.92</v>
      </c>
      <c r="O350" s="102"/>
      <c r="P350" s="102"/>
      <c r="Q350" s="102" t="s">
        <v>380</v>
      </c>
      <c r="R350" s="137"/>
    </row>
    <row r="351" s="78" customFormat="1" spans="1:18">
      <c r="A351" s="104" t="s">
        <v>391</v>
      </c>
      <c r="B351" s="99">
        <v>1</v>
      </c>
      <c r="C351" s="99" t="s">
        <v>34</v>
      </c>
      <c r="D351" s="99"/>
      <c r="E351" s="99" t="s">
        <v>19</v>
      </c>
      <c r="F351" s="107">
        <v>3200</v>
      </c>
      <c r="G351" s="100" t="s">
        <v>394</v>
      </c>
      <c r="H351" s="107">
        <v>2023</v>
      </c>
      <c r="I351" s="101">
        <f t="shared" si="96"/>
        <v>800</v>
      </c>
      <c r="J351" s="107">
        <v>3200</v>
      </c>
      <c r="K351" s="102">
        <f t="shared" si="97"/>
        <v>307.2</v>
      </c>
      <c r="L351" s="102"/>
      <c r="M351" s="102"/>
      <c r="N351" s="102">
        <v>307.2</v>
      </c>
      <c r="O351" s="102"/>
      <c r="P351" s="102"/>
      <c r="Q351" s="102" t="s">
        <v>380</v>
      </c>
      <c r="R351" s="137"/>
    </row>
    <row r="352" s="78" customFormat="1" spans="1:18">
      <c r="A352" s="104" t="s">
        <v>391</v>
      </c>
      <c r="B352" s="99">
        <v>1</v>
      </c>
      <c r="C352" s="99" t="s">
        <v>34</v>
      </c>
      <c r="D352" s="99"/>
      <c r="E352" s="99" t="s">
        <v>19</v>
      </c>
      <c r="F352" s="107">
        <v>3280</v>
      </c>
      <c r="G352" s="100" t="s">
        <v>395</v>
      </c>
      <c r="H352" s="107">
        <v>2024</v>
      </c>
      <c r="I352" s="101">
        <f t="shared" si="96"/>
        <v>820</v>
      </c>
      <c r="J352" s="107">
        <v>3280</v>
      </c>
      <c r="K352" s="102">
        <f t="shared" si="97"/>
        <v>354.24</v>
      </c>
      <c r="L352" s="102"/>
      <c r="M352" s="102"/>
      <c r="N352" s="102">
        <v>354.24</v>
      </c>
      <c r="O352" s="102"/>
      <c r="P352" s="102"/>
      <c r="Q352" s="102" t="s">
        <v>380</v>
      </c>
      <c r="R352" s="137"/>
    </row>
    <row r="353" s="78" customFormat="1" spans="1:18">
      <c r="A353" s="104" t="s">
        <v>391</v>
      </c>
      <c r="B353" s="99">
        <v>1</v>
      </c>
      <c r="C353" s="99" t="s">
        <v>34</v>
      </c>
      <c r="D353" s="99"/>
      <c r="E353" s="99" t="s">
        <v>19</v>
      </c>
      <c r="F353" s="107">
        <v>3490</v>
      </c>
      <c r="G353" s="100" t="s">
        <v>396</v>
      </c>
      <c r="H353" s="107">
        <v>2025</v>
      </c>
      <c r="I353" s="101">
        <f t="shared" si="96"/>
        <v>872.5</v>
      </c>
      <c r="J353" s="107">
        <v>3490</v>
      </c>
      <c r="K353" s="102">
        <f t="shared" si="97"/>
        <v>355.98</v>
      </c>
      <c r="L353" s="102"/>
      <c r="M353" s="102"/>
      <c r="N353" s="102">
        <v>355.98</v>
      </c>
      <c r="O353" s="102"/>
      <c r="P353" s="102"/>
      <c r="Q353" s="102" t="s">
        <v>380</v>
      </c>
      <c r="R353" s="137"/>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42" stopIfTrue="1">
      <formula>AND(ISNUMBER(#REF!),#REF!&lt;200)</formula>
    </cfRule>
    <cfRule type="expression" dxfId="0" priority="243" stopIfTrue="1">
      <formula>AND(ISNUMBER(#REF!),#REF!&lt;200)</formula>
    </cfRule>
    <cfRule type="expression" dxfId="0" priority="244" stopIfTrue="1">
      <formula>AND(ISNUMBER(#REF!),#REF!&lt;200)</formula>
    </cfRule>
    <cfRule type="expression" dxfId="0" priority="245" stopIfTrue="1">
      <formula>AND(ISNUMBER(#REF!),#REF!&lt;200)</formula>
    </cfRule>
  </conditionalFormatting>
  <conditionalFormatting sqref="F12">
    <cfRule type="expression" dxfId="0" priority="97" stopIfTrue="1">
      <formula>AND(ISNUMBER(#REF!),#REF!&lt;200)</formula>
    </cfRule>
    <cfRule type="expression" dxfId="0" priority="98" stopIfTrue="1">
      <formula>AND(ISNUMBER(#REF!),#REF!&lt;200)</formula>
    </cfRule>
    <cfRule type="expression" dxfId="0" priority="99" stopIfTrue="1">
      <formula>AND(ISNUMBER(#REF!),#REF!&lt;200)</formula>
    </cfRule>
    <cfRule type="expression" dxfId="0" priority="100" stopIfTrue="1">
      <formula>AND(ISNUMBER(#REF!),#REF!&lt;200)</formula>
    </cfRule>
  </conditionalFormatting>
  <conditionalFormatting sqref="G18">
    <cfRule type="expression" dxfId="0" priority="330" stopIfTrue="1">
      <formula>AND(ISNUMBER(#REF!),#REF!&lt;200)</formula>
    </cfRule>
    <cfRule type="expression" dxfId="0" priority="331" stopIfTrue="1">
      <formula>AND(ISNUMBER(#REF!),#REF!&lt;200)</formula>
    </cfRule>
    <cfRule type="expression" dxfId="0" priority="332" stopIfTrue="1">
      <formula>AND(ISNUMBER(#REF!),#REF!&lt;200)</formula>
    </cfRule>
    <cfRule type="expression" dxfId="0" priority="333" stopIfTrue="1">
      <formula>AND(ISNUMBER(#REF!),#REF!&lt;200)</formula>
    </cfRule>
  </conditionalFormatting>
  <conditionalFormatting sqref="B37">
    <cfRule type="expression" dxfId="0" priority="212" stopIfTrue="1">
      <formula>AND(ISNUMBER(#REF!),$I49&lt;200)</formula>
    </cfRule>
    <cfRule type="expression" dxfId="0" priority="213" stopIfTrue="1">
      <formula>AND(ISNUMBER(#REF!),$H49&lt;200)</formula>
    </cfRule>
    <cfRule type="expression" dxfId="0" priority="214" stopIfTrue="1">
      <formula>AND(ISNUMBER(#REF!),$P49&lt;200)</formula>
    </cfRule>
    <cfRule type="expression" dxfId="0" priority="215" stopIfTrue="1">
      <formula>AND(ISNUMBER(#REF!),$O49&lt;200)</formula>
    </cfRule>
  </conditionalFormatting>
  <conditionalFormatting sqref="B41">
    <cfRule type="expression" dxfId="0" priority="216" stopIfTrue="1">
      <formula>AND(ISNUMBER(#REF!),#REF!&lt;200)</formula>
    </cfRule>
    <cfRule type="expression" dxfId="0" priority="217" stopIfTrue="1">
      <formula>AND(ISNUMBER(#REF!),#REF!&lt;200)</formula>
    </cfRule>
    <cfRule type="expression" dxfId="0" priority="218" stopIfTrue="1">
      <formula>AND(ISNUMBER(#REF!),#REF!&lt;200)</formula>
    </cfRule>
    <cfRule type="expression" dxfId="0" priority="219" stopIfTrue="1">
      <formula>AND(ISNUMBER(#REF!),#REF!&lt;200)</formula>
    </cfRule>
  </conditionalFormatting>
  <conditionalFormatting sqref="B42">
    <cfRule type="expression" dxfId="0" priority="486" stopIfTrue="1">
      <formula>AND(ISNUMBER(#REF!),#REF!&lt;200)</formula>
    </cfRule>
    <cfRule type="expression" dxfId="0" priority="487" stopIfTrue="1">
      <formula>AND(ISNUMBER(#REF!),#REF!&lt;200)</formula>
    </cfRule>
    <cfRule type="expression" dxfId="0" priority="488" stopIfTrue="1">
      <formula>AND(ISNUMBER(#REF!),#REF!&lt;200)</formula>
    </cfRule>
    <cfRule type="expression" dxfId="0" priority="489" stopIfTrue="1">
      <formula>AND(ISNUMBER(#REF!),#REF!&lt;200)</formula>
    </cfRule>
  </conditionalFormatting>
  <conditionalFormatting sqref="B45">
    <cfRule type="expression" dxfId="0" priority="1196" stopIfTrue="1">
      <formula>AND(ISNUMBER(#REF!),#REF!&lt;200)</formula>
    </cfRule>
    <cfRule type="expression" dxfId="0" priority="1197" stopIfTrue="1">
      <formula>AND(ISNUMBER(#REF!),#REF!&lt;200)</formula>
    </cfRule>
    <cfRule type="expression" dxfId="0" priority="1198" stopIfTrue="1">
      <formula>AND(ISNUMBER(#REF!),#REF!&lt;200)</formula>
    </cfRule>
    <cfRule type="expression" dxfId="0" priority="1199" stopIfTrue="1">
      <formula>AND(ISNUMBER(#REF!),#REF!&lt;200)</formula>
    </cfRule>
  </conditionalFormatting>
  <conditionalFormatting sqref="B46">
    <cfRule type="expression" dxfId="0" priority="1208" stopIfTrue="1">
      <formula>AND(ISNUMBER(#REF!),$I93&lt;200)</formula>
    </cfRule>
    <cfRule type="expression" dxfId="0" priority="1209" stopIfTrue="1">
      <formula>AND(ISNUMBER(#REF!),$H93&lt;200)</formula>
    </cfRule>
    <cfRule type="expression" dxfId="0" priority="1210" stopIfTrue="1">
      <formula>AND(ISNUMBER(#REF!),$P93&lt;200)</formula>
    </cfRule>
    <cfRule type="expression" dxfId="0" priority="1211" stopIfTrue="1">
      <formula>AND(ISNUMBER(#REF!),$O93&lt;200)</formula>
    </cfRule>
  </conditionalFormatting>
  <conditionalFormatting sqref="B47">
    <cfRule type="expression" dxfId="0" priority="1200" stopIfTrue="1">
      <formula>AND(ISNUMBER(#REF!),#REF!&lt;200)</formula>
    </cfRule>
    <cfRule type="expression" dxfId="0" priority="1201" stopIfTrue="1">
      <formula>AND(ISNUMBER(#REF!),#REF!&lt;200)</formula>
    </cfRule>
    <cfRule type="expression" dxfId="0" priority="1202" stopIfTrue="1">
      <formula>AND(ISNUMBER(#REF!),#REF!&lt;200)</formula>
    </cfRule>
    <cfRule type="expression" dxfId="0" priority="1203" stopIfTrue="1">
      <formula>AND(ISNUMBER(#REF!),#REF!&lt;200)</formula>
    </cfRule>
  </conditionalFormatting>
  <conditionalFormatting sqref="G50">
    <cfRule type="expression" dxfId="0" priority="1160" stopIfTrue="1">
      <formula>AND(ISNUMBER(#REF!),#REF!&lt;200)</formula>
    </cfRule>
    <cfRule type="expression" dxfId="0" priority="1161" stopIfTrue="1">
      <formula>AND(ISNUMBER(#REF!),#REF!&lt;200)</formula>
    </cfRule>
    <cfRule type="expression" dxfId="0" priority="1162" stopIfTrue="1">
      <formula>AND(ISNUMBER(#REF!),#REF!&lt;200)</formula>
    </cfRule>
    <cfRule type="expression" dxfId="0" priority="1163" stopIfTrue="1">
      <formula>AND(ISNUMBER(#REF!),#REF!&lt;200)</formula>
    </cfRule>
  </conditionalFormatting>
  <conditionalFormatting sqref="G51:H51">
    <cfRule type="expression" dxfId="0" priority="232" stopIfTrue="1">
      <formula>AND(ISNUMBER(#REF!),#REF!&lt;200)</formula>
    </cfRule>
    <cfRule type="expression" dxfId="0" priority="233" stopIfTrue="1">
      <formula>AND(ISNUMBER(#REF!),#REF!&lt;200)</formula>
    </cfRule>
  </conditionalFormatting>
  <conditionalFormatting sqref="G51">
    <cfRule type="expression" dxfId="0" priority="230" stopIfTrue="1">
      <formula>AND(ISNUMBER(#REF!),#REF!&lt;200)</formula>
    </cfRule>
    <cfRule type="expression" dxfId="0" priority="231" stopIfTrue="1">
      <formula>AND(ISNUMBER(#REF!),#REF!&lt;200)</formula>
    </cfRule>
  </conditionalFormatting>
  <conditionalFormatting sqref="H51">
    <cfRule type="expression" dxfId="0" priority="228" stopIfTrue="1">
      <formula>AND(ISNUMBER(#REF!),#REF!&lt;200)</formula>
    </cfRule>
    <cfRule type="expression" dxfId="0" priority="229" stopIfTrue="1">
      <formula>AND(ISNUMBER(#REF!),#REF!&lt;200)</formula>
    </cfRule>
  </conditionalFormatting>
  <conditionalFormatting sqref="H52">
    <cfRule type="expression" dxfId="0" priority="224" stopIfTrue="1">
      <formula>AND(ISNUMBER(#REF!),#REF!&lt;200)</formula>
    </cfRule>
    <cfRule type="expression" dxfId="0" priority="225" stopIfTrue="1">
      <formula>AND(ISNUMBER(#REF!),#REF!&lt;200)</formula>
    </cfRule>
    <cfRule type="expression" dxfId="0" priority="226" stopIfTrue="1">
      <formula>AND(ISNUMBER(#REF!),#REF!&lt;200)</formula>
    </cfRule>
    <cfRule type="expression" dxfId="0" priority="227" stopIfTrue="1">
      <formula>AND(ISNUMBER(#REF!),#REF!&lt;200)</formula>
    </cfRule>
  </conditionalFormatting>
  <conditionalFormatting sqref="G72">
    <cfRule type="expression" dxfId="0" priority="238" stopIfTrue="1">
      <formula>AND(ISNUMBER(#REF!),#REF!&lt;200)</formula>
    </cfRule>
    <cfRule type="expression" dxfId="0" priority="239" stopIfTrue="1">
      <formula>AND(ISNUMBER(#REF!),#REF!&lt;200)</formula>
    </cfRule>
    <cfRule type="expression" dxfId="0" priority="240" stopIfTrue="1">
      <formula>AND(ISNUMBER(#REF!),#REF!&lt;200)</formula>
    </cfRule>
    <cfRule type="expression" dxfId="0" priority="241" stopIfTrue="1">
      <formula>AND(ISNUMBER(#REF!),#REF!&lt;200)</formula>
    </cfRule>
  </conditionalFormatting>
  <conditionalFormatting sqref="H72">
    <cfRule type="expression" dxfId="0" priority="234" stopIfTrue="1">
      <formula>AND(ISNUMBER(#REF!),#REF!&lt;200)</formula>
    </cfRule>
    <cfRule type="expression" dxfId="0" priority="235" stopIfTrue="1">
      <formula>AND(ISNUMBER(#REF!),#REF!&lt;200)</formula>
    </cfRule>
    <cfRule type="expression" dxfId="0" priority="236" stopIfTrue="1">
      <formula>AND(ISNUMBER(#REF!),#REF!&lt;200)</formula>
    </cfRule>
    <cfRule type="expression" dxfId="0" priority="237" stopIfTrue="1">
      <formula>AND(ISNUMBER(#REF!),#REF!&lt;200)</formula>
    </cfRule>
  </conditionalFormatting>
  <conditionalFormatting sqref="F94">
    <cfRule type="expression" dxfId="0" priority="1064" stopIfTrue="1">
      <formula>AND(ISNUMBER(#REF!),#REF!&lt;200)</formula>
    </cfRule>
    <cfRule type="expression" dxfId="0" priority="1065" stopIfTrue="1">
      <formula>AND(ISNUMBER(#REF!),#REF!&lt;200)</formula>
    </cfRule>
    <cfRule type="expression" dxfId="0" priority="1066" stopIfTrue="1">
      <formula>AND(ISNUMBER(#REF!),#REF!&lt;200)</formula>
    </cfRule>
    <cfRule type="expression" dxfId="0" priority="1067" stopIfTrue="1">
      <formula>AND(ISNUMBER(#REF!),#REF!&lt;200)</formula>
    </cfRule>
  </conditionalFormatting>
  <conditionalFormatting sqref="G94">
    <cfRule type="expression" dxfId="0" priority="1060" stopIfTrue="1">
      <formula>AND(ISNUMBER(#REF!),#REF!&lt;200)</formula>
    </cfRule>
    <cfRule type="expression" dxfId="0" priority="1061" stopIfTrue="1">
      <formula>AND(ISNUMBER(#REF!),#REF!&lt;200)</formula>
    </cfRule>
    <cfRule type="expression" dxfId="0" priority="1062" stopIfTrue="1">
      <formula>AND(ISNUMBER(#REF!),#REF!&lt;200)</formula>
    </cfRule>
    <cfRule type="expression" dxfId="0" priority="1063" stopIfTrue="1">
      <formula>AND(ISNUMBER(#REF!),#REF!&lt;200)</formula>
    </cfRule>
  </conditionalFormatting>
  <conditionalFormatting sqref="J94">
    <cfRule type="expression" dxfId="0" priority="478" stopIfTrue="1">
      <formula>AND(ISNUMBER(#REF!),#REF!&lt;200)</formula>
    </cfRule>
    <cfRule type="expression" dxfId="0" priority="479" stopIfTrue="1">
      <formula>AND(ISNUMBER(#REF!),#REF!&lt;200)</formula>
    </cfRule>
    <cfRule type="expression" dxfId="0" priority="480" stopIfTrue="1">
      <formula>AND(ISNUMBER(#REF!),#REF!&lt;200)</formula>
    </cfRule>
    <cfRule type="expression" dxfId="0" priority="481" stopIfTrue="1">
      <formula>AND(ISNUMBER(#REF!),#REF!&lt;200)</formula>
    </cfRule>
  </conditionalFormatting>
  <conditionalFormatting sqref="F95">
    <cfRule type="expression" dxfId="0" priority="1047" stopIfTrue="1">
      <formula>AND(ISNUMBER(#REF!),#REF!&lt;200)</formula>
    </cfRule>
    <cfRule type="expression" dxfId="0" priority="1051" stopIfTrue="1">
      <formula>AND(ISNUMBER(#REF!),#REF!&lt;200)</formula>
    </cfRule>
    <cfRule type="expression" dxfId="0" priority="1055" stopIfTrue="1">
      <formula>AND(ISNUMBER(#REF!),#REF!&lt;200)</formula>
    </cfRule>
    <cfRule type="expression" dxfId="0" priority="1059" stopIfTrue="1">
      <formula>AND(ISNUMBER(#REF!),#REF!&lt;200)</formula>
    </cfRule>
  </conditionalFormatting>
  <conditionalFormatting sqref="J95">
    <cfRule type="expression" dxfId="0" priority="465" stopIfTrue="1">
      <formula>AND(ISNUMBER(#REF!),#REF!&lt;200)</formula>
    </cfRule>
    <cfRule type="expression" dxfId="0" priority="469" stopIfTrue="1">
      <formula>AND(ISNUMBER(#REF!),#REF!&lt;200)</formula>
    </cfRule>
    <cfRule type="expression" dxfId="0" priority="473" stopIfTrue="1">
      <formula>AND(ISNUMBER(#REF!),#REF!&lt;200)</formula>
    </cfRule>
    <cfRule type="expression" dxfId="0" priority="477" stopIfTrue="1">
      <formula>AND(ISNUMBER(#REF!),#REF!&lt;200)</formula>
    </cfRule>
  </conditionalFormatting>
  <conditionalFormatting sqref="F96">
    <cfRule type="expression" dxfId="0" priority="1046" stopIfTrue="1">
      <formula>AND(ISNUMBER(#REF!),#REF!&lt;200)</formula>
    </cfRule>
    <cfRule type="expression" dxfId="0" priority="1050" stopIfTrue="1">
      <formula>AND(ISNUMBER(#REF!),#REF!&lt;200)</formula>
    </cfRule>
    <cfRule type="expression" dxfId="0" priority="1054" stopIfTrue="1">
      <formula>AND(ISNUMBER(#REF!),#REF!&lt;200)</formula>
    </cfRule>
    <cfRule type="expression" dxfId="0" priority="1058" stopIfTrue="1">
      <formula>AND(ISNUMBER(#REF!),#REF!&lt;200)</formula>
    </cfRule>
  </conditionalFormatting>
  <conditionalFormatting sqref="J96">
    <cfRule type="expression" dxfId="0" priority="464" stopIfTrue="1">
      <formula>AND(ISNUMBER(#REF!),#REF!&lt;200)</formula>
    </cfRule>
    <cfRule type="expression" dxfId="0" priority="468" stopIfTrue="1">
      <formula>AND(ISNUMBER(#REF!),#REF!&lt;200)</formula>
    </cfRule>
    <cfRule type="expression" dxfId="0" priority="472" stopIfTrue="1">
      <formula>AND(ISNUMBER(#REF!),#REF!&lt;200)</formula>
    </cfRule>
    <cfRule type="expression" dxfId="0" priority="476" stopIfTrue="1">
      <formula>AND(ISNUMBER(#REF!),#REF!&lt;200)</formula>
    </cfRule>
  </conditionalFormatting>
  <conditionalFormatting sqref="F97">
    <cfRule type="expression" dxfId="0" priority="1045" stopIfTrue="1">
      <formula>AND(ISNUMBER(#REF!),#REF!&lt;200)</formula>
    </cfRule>
    <cfRule type="expression" dxfId="0" priority="1049" stopIfTrue="1">
      <formula>AND(ISNUMBER(#REF!),#REF!&lt;200)</formula>
    </cfRule>
    <cfRule type="expression" dxfId="0" priority="1053" stopIfTrue="1">
      <formula>AND(ISNUMBER(#REF!),#REF!&lt;200)</formula>
    </cfRule>
    <cfRule type="expression" dxfId="0" priority="1057" stopIfTrue="1">
      <formula>AND(ISNUMBER(#REF!),#REF!&lt;200)</formula>
    </cfRule>
  </conditionalFormatting>
  <conditionalFormatting sqref="J97">
    <cfRule type="expression" dxfId="0" priority="463" stopIfTrue="1">
      <formula>AND(ISNUMBER(#REF!),#REF!&lt;200)</formula>
    </cfRule>
    <cfRule type="expression" dxfId="0" priority="467" stopIfTrue="1">
      <formula>AND(ISNUMBER(#REF!),#REF!&lt;200)</formula>
    </cfRule>
    <cfRule type="expression" dxfId="0" priority="471" stopIfTrue="1">
      <formula>AND(ISNUMBER(#REF!),#REF!&lt;200)</formula>
    </cfRule>
    <cfRule type="expression" dxfId="0" priority="475" stopIfTrue="1">
      <formula>AND(ISNUMBER(#REF!),#REF!&lt;200)</formula>
    </cfRule>
  </conditionalFormatting>
  <conditionalFormatting sqref="F98">
    <cfRule type="expression" dxfId="0" priority="1044" stopIfTrue="1">
      <formula>AND(ISNUMBER(#REF!),#REF!&lt;200)</formula>
    </cfRule>
    <cfRule type="expression" dxfId="0" priority="1048" stopIfTrue="1">
      <formula>AND(ISNUMBER(#REF!),#REF!&lt;200)</formula>
    </cfRule>
    <cfRule type="expression" dxfId="0" priority="1052" stopIfTrue="1">
      <formula>AND(ISNUMBER(#REF!),#REF!&lt;200)</formula>
    </cfRule>
    <cfRule type="expression" dxfId="0" priority="1056" stopIfTrue="1">
      <formula>AND(ISNUMBER(#REF!),#REF!&lt;200)</formula>
    </cfRule>
  </conditionalFormatting>
  <conditionalFormatting sqref="J98">
    <cfRule type="expression" dxfId="0" priority="462" stopIfTrue="1">
      <formula>AND(ISNUMBER(#REF!),#REF!&lt;200)</formula>
    </cfRule>
    <cfRule type="expression" dxfId="0" priority="466" stopIfTrue="1">
      <formula>AND(ISNUMBER(#REF!),#REF!&lt;200)</formula>
    </cfRule>
    <cfRule type="expression" dxfId="0" priority="470" stopIfTrue="1">
      <formula>AND(ISNUMBER(#REF!),#REF!&lt;200)</formula>
    </cfRule>
    <cfRule type="expression" dxfId="0" priority="474" stopIfTrue="1">
      <formula>AND(ISNUMBER(#REF!),#REF!&lt;200)</formula>
    </cfRule>
  </conditionalFormatting>
  <conditionalFormatting sqref="F99">
    <cfRule type="expression" dxfId="0" priority="1029" stopIfTrue="1">
      <formula>AND(ISNUMBER(#REF!),#REF!&lt;200)</formula>
    </cfRule>
    <cfRule type="expression" dxfId="0" priority="1030" stopIfTrue="1">
      <formula>AND(ISNUMBER(#REF!),#REF!&lt;200)</formula>
    </cfRule>
    <cfRule type="expression" dxfId="0" priority="1031" stopIfTrue="1">
      <formula>AND(ISNUMBER(#REF!),#REF!&lt;200)</formula>
    </cfRule>
    <cfRule type="expression" dxfId="0" priority="1032" stopIfTrue="1">
      <formula>AND(ISNUMBER(#REF!),#REF!&lt;200)</formula>
    </cfRule>
  </conditionalFormatting>
  <conditionalFormatting sqref="G99">
    <cfRule type="expression" dxfId="0" priority="1025" stopIfTrue="1">
      <formula>AND(ISNUMBER(#REF!),#REF!&lt;200)</formula>
    </cfRule>
    <cfRule type="expression" dxfId="0" priority="1026" stopIfTrue="1">
      <formula>AND(ISNUMBER(#REF!),#REF!&lt;200)</formula>
    </cfRule>
    <cfRule type="expression" dxfId="0" priority="1027" stopIfTrue="1">
      <formula>AND(ISNUMBER(#REF!),#REF!&lt;200)</formula>
    </cfRule>
    <cfRule type="expression" dxfId="0" priority="1028" stopIfTrue="1">
      <formula>AND(ISNUMBER(#REF!),#REF!&lt;200)</formula>
    </cfRule>
  </conditionalFormatting>
  <conditionalFormatting sqref="J99">
    <cfRule type="expression" dxfId="0" priority="458" stopIfTrue="1">
      <formula>AND(ISNUMBER(#REF!),#REF!&lt;200)</formula>
    </cfRule>
    <cfRule type="expression" dxfId="0" priority="459" stopIfTrue="1">
      <formula>AND(ISNUMBER(#REF!),#REF!&lt;200)</formula>
    </cfRule>
    <cfRule type="expression" dxfId="0" priority="460" stopIfTrue="1">
      <formula>AND(ISNUMBER(#REF!),#REF!&lt;200)</formula>
    </cfRule>
    <cfRule type="expression" dxfId="0" priority="461" stopIfTrue="1">
      <formula>AND(ISNUMBER(#REF!),#REF!&lt;200)</formula>
    </cfRule>
  </conditionalFormatting>
  <conditionalFormatting sqref="F100">
    <cfRule type="expression" dxfId="0" priority="1012" stopIfTrue="1">
      <formula>AND(ISNUMBER(#REF!),#REF!&lt;200)</formula>
    </cfRule>
    <cfRule type="expression" dxfId="0" priority="1016" stopIfTrue="1">
      <formula>AND(ISNUMBER(#REF!),#REF!&lt;200)</formula>
    </cfRule>
    <cfRule type="expression" dxfId="0" priority="1020" stopIfTrue="1">
      <formula>AND(ISNUMBER(#REF!),#REF!&lt;200)</formula>
    </cfRule>
    <cfRule type="expression" dxfId="0" priority="1024" stopIfTrue="1">
      <formula>AND(ISNUMBER(#REF!),#REF!&lt;200)</formula>
    </cfRule>
  </conditionalFormatting>
  <conditionalFormatting sqref="G100">
    <cfRule type="expression" dxfId="0" priority="996" stopIfTrue="1">
      <formula>AND(ISNUMBER(#REF!),#REF!&lt;200)</formula>
    </cfRule>
    <cfRule type="expression" dxfId="0" priority="1000" stopIfTrue="1">
      <formula>AND(ISNUMBER(#REF!),#REF!&lt;200)</formula>
    </cfRule>
    <cfRule type="expression" dxfId="0" priority="1004" stopIfTrue="1">
      <formula>AND(ISNUMBER(#REF!),#REF!&lt;200)</formula>
    </cfRule>
    <cfRule type="expression" dxfId="0" priority="1008" stopIfTrue="1">
      <formula>AND(ISNUMBER(#REF!),#REF!&lt;200)</formula>
    </cfRule>
  </conditionalFormatting>
  <conditionalFormatting sqref="J100">
    <cfRule type="expression" dxfId="0" priority="445" stopIfTrue="1">
      <formula>AND(ISNUMBER(#REF!),#REF!&lt;200)</formula>
    </cfRule>
    <cfRule type="expression" dxfId="0" priority="449" stopIfTrue="1">
      <formula>AND(ISNUMBER(#REF!),#REF!&lt;200)</formula>
    </cfRule>
    <cfRule type="expression" dxfId="0" priority="453" stopIfTrue="1">
      <formula>AND(ISNUMBER(#REF!),#REF!&lt;200)</formula>
    </cfRule>
    <cfRule type="expression" dxfId="0" priority="457" stopIfTrue="1">
      <formula>AND(ISNUMBER(#REF!),#REF!&lt;200)</formula>
    </cfRule>
  </conditionalFormatting>
  <conditionalFormatting sqref="F101">
    <cfRule type="expression" dxfId="0" priority="1011" stopIfTrue="1">
      <formula>AND(ISNUMBER(#REF!),#REF!&lt;200)</formula>
    </cfRule>
    <cfRule type="expression" dxfId="0" priority="1015" stopIfTrue="1">
      <formula>AND(ISNUMBER(#REF!),#REF!&lt;200)</formula>
    </cfRule>
    <cfRule type="expression" dxfId="0" priority="1019" stopIfTrue="1">
      <formula>AND(ISNUMBER(#REF!),#REF!&lt;200)</formula>
    </cfRule>
    <cfRule type="expression" dxfId="0" priority="1023" stopIfTrue="1">
      <formula>AND(ISNUMBER(#REF!),#REF!&lt;200)</formula>
    </cfRule>
  </conditionalFormatting>
  <conditionalFormatting sqref="G101">
    <cfRule type="expression" dxfId="0" priority="995" stopIfTrue="1">
      <formula>AND(ISNUMBER(#REF!),#REF!&lt;200)</formula>
    </cfRule>
    <cfRule type="expression" dxfId="0" priority="999" stopIfTrue="1">
      <formula>AND(ISNUMBER(#REF!),#REF!&lt;200)</formula>
    </cfRule>
    <cfRule type="expression" dxfId="0" priority="1003" stopIfTrue="1">
      <formula>AND(ISNUMBER(#REF!),#REF!&lt;200)</formula>
    </cfRule>
    <cfRule type="expression" dxfId="0" priority="1007" stopIfTrue="1">
      <formula>AND(ISNUMBER(#REF!),#REF!&lt;200)</formula>
    </cfRule>
  </conditionalFormatting>
  <conditionalFormatting sqref="J101">
    <cfRule type="expression" dxfId="0" priority="444" stopIfTrue="1">
      <formula>AND(ISNUMBER(#REF!),#REF!&lt;200)</formula>
    </cfRule>
    <cfRule type="expression" dxfId="0" priority="448" stopIfTrue="1">
      <formula>AND(ISNUMBER(#REF!),#REF!&lt;200)</formula>
    </cfRule>
    <cfRule type="expression" dxfId="0" priority="452" stopIfTrue="1">
      <formula>AND(ISNUMBER(#REF!),#REF!&lt;200)</formula>
    </cfRule>
    <cfRule type="expression" dxfId="0" priority="456" stopIfTrue="1">
      <formula>AND(ISNUMBER(#REF!),#REF!&lt;200)</formula>
    </cfRule>
  </conditionalFormatting>
  <conditionalFormatting sqref="F102">
    <cfRule type="expression" dxfId="0" priority="1010" stopIfTrue="1">
      <formula>AND(ISNUMBER(#REF!),#REF!&lt;200)</formula>
    </cfRule>
    <cfRule type="expression" dxfId="0" priority="1014" stopIfTrue="1">
      <formula>AND(ISNUMBER(#REF!),#REF!&lt;200)</formula>
    </cfRule>
    <cfRule type="expression" dxfId="0" priority="1018" stopIfTrue="1">
      <formula>AND(ISNUMBER(#REF!),#REF!&lt;200)</formula>
    </cfRule>
    <cfRule type="expression" dxfId="0" priority="1022" stopIfTrue="1">
      <formula>AND(ISNUMBER(#REF!),#REF!&lt;200)</formula>
    </cfRule>
  </conditionalFormatting>
  <conditionalFormatting sqref="G102">
    <cfRule type="expression" dxfId="0" priority="994" stopIfTrue="1">
      <formula>AND(ISNUMBER(#REF!),#REF!&lt;200)</formula>
    </cfRule>
    <cfRule type="expression" dxfId="0" priority="998" stopIfTrue="1">
      <formula>AND(ISNUMBER(#REF!),#REF!&lt;200)</formula>
    </cfRule>
    <cfRule type="expression" dxfId="0" priority="1002" stopIfTrue="1">
      <formula>AND(ISNUMBER(#REF!),#REF!&lt;200)</formula>
    </cfRule>
    <cfRule type="expression" dxfId="0" priority="1006" stopIfTrue="1">
      <formula>AND(ISNUMBER(#REF!),#REF!&lt;200)</formula>
    </cfRule>
  </conditionalFormatting>
  <conditionalFormatting sqref="J102">
    <cfRule type="expression" dxfId="0" priority="443" stopIfTrue="1">
      <formula>AND(ISNUMBER(#REF!),#REF!&lt;200)</formula>
    </cfRule>
    <cfRule type="expression" dxfId="0" priority="447" stopIfTrue="1">
      <formula>AND(ISNUMBER(#REF!),#REF!&lt;200)</formula>
    </cfRule>
    <cfRule type="expression" dxfId="0" priority="451" stopIfTrue="1">
      <formula>AND(ISNUMBER(#REF!),#REF!&lt;200)</formula>
    </cfRule>
    <cfRule type="expression" dxfId="0" priority="455" stopIfTrue="1">
      <formula>AND(ISNUMBER(#REF!),#REF!&lt;200)</formula>
    </cfRule>
  </conditionalFormatting>
  <conditionalFormatting sqref="F103">
    <cfRule type="expression" dxfId="0" priority="1009" stopIfTrue="1">
      <formula>AND(ISNUMBER(#REF!),#REF!&lt;200)</formula>
    </cfRule>
    <cfRule type="expression" dxfId="0" priority="1013" stopIfTrue="1">
      <formula>AND(ISNUMBER(#REF!),#REF!&lt;200)</formula>
    </cfRule>
    <cfRule type="expression" dxfId="0" priority="1017" stopIfTrue="1">
      <formula>AND(ISNUMBER(#REF!),#REF!&lt;200)</formula>
    </cfRule>
    <cfRule type="expression" dxfId="0" priority="1021" stopIfTrue="1">
      <formula>AND(ISNUMBER(#REF!),#REF!&lt;200)</formula>
    </cfRule>
  </conditionalFormatting>
  <conditionalFormatting sqref="G103">
    <cfRule type="expression" dxfId="0" priority="993" stopIfTrue="1">
      <formula>AND(ISNUMBER(#REF!),#REF!&lt;200)</formula>
    </cfRule>
    <cfRule type="expression" dxfId="0" priority="997" stopIfTrue="1">
      <formula>AND(ISNUMBER(#REF!),#REF!&lt;200)</formula>
    </cfRule>
    <cfRule type="expression" dxfId="0" priority="1001" stopIfTrue="1">
      <formula>AND(ISNUMBER(#REF!),#REF!&lt;200)</formula>
    </cfRule>
    <cfRule type="expression" dxfId="0" priority="1005" stopIfTrue="1">
      <formula>AND(ISNUMBER(#REF!),#REF!&lt;200)</formula>
    </cfRule>
  </conditionalFormatting>
  <conditionalFormatting sqref="J103">
    <cfRule type="expression" dxfId="0" priority="442" stopIfTrue="1">
      <formula>AND(ISNUMBER(#REF!),#REF!&lt;200)</formula>
    </cfRule>
    <cfRule type="expression" dxfId="0" priority="446" stopIfTrue="1">
      <formula>AND(ISNUMBER(#REF!),#REF!&lt;200)</formula>
    </cfRule>
    <cfRule type="expression" dxfId="0" priority="450" stopIfTrue="1">
      <formula>AND(ISNUMBER(#REF!),#REF!&lt;200)</formula>
    </cfRule>
    <cfRule type="expression" dxfId="0" priority="454" stopIfTrue="1">
      <formula>AND(ISNUMBER(#REF!),#REF!&lt;200)</formula>
    </cfRule>
  </conditionalFormatting>
  <conditionalFormatting sqref="F112">
    <cfRule type="expression" dxfId="0" priority="1112" stopIfTrue="1">
      <formula>AND(ISNUMBER(#REF!),#REF!&lt;200)</formula>
    </cfRule>
    <cfRule type="expression" dxfId="0" priority="1113" stopIfTrue="1">
      <formula>AND(ISNUMBER(#REF!),#REF!&lt;200)</formula>
    </cfRule>
    <cfRule type="expression" dxfId="0" priority="1114" stopIfTrue="1">
      <formula>AND(ISNUMBER(#REF!),#REF!&lt;200)</formula>
    </cfRule>
    <cfRule type="expression" dxfId="0" priority="1115" stopIfTrue="1">
      <formula>AND(ISNUMBER(#REF!),#REF!&lt;200)</formula>
    </cfRule>
  </conditionalFormatting>
  <conditionalFormatting sqref="J112">
    <cfRule type="expression" dxfId="0" priority="434" stopIfTrue="1">
      <formula>AND(ISNUMBER(#REF!),#REF!&lt;200)</formula>
    </cfRule>
    <cfRule type="expression" dxfId="0" priority="435" stopIfTrue="1">
      <formula>AND(ISNUMBER(#REF!),#REF!&lt;200)</formula>
    </cfRule>
    <cfRule type="expression" dxfId="0" priority="436" stopIfTrue="1">
      <formula>AND(ISNUMBER(#REF!),#REF!&lt;200)</formula>
    </cfRule>
    <cfRule type="expression" dxfId="0" priority="437" stopIfTrue="1">
      <formula>AND(ISNUMBER(#REF!),#REF!&lt;200)</formula>
    </cfRule>
  </conditionalFormatting>
  <conditionalFormatting sqref="L112">
    <cfRule type="expression" dxfId="0" priority="973" stopIfTrue="1">
      <formula>AND(ISNUMBER(#REF!),#REF!&lt;200)</formula>
    </cfRule>
    <cfRule type="expression" dxfId="0" priority="974" stopIfTrue="1">
      <formula>AND(ISNUMBER(#REF!),#REF!&lt;200)</formula>
    </cfRule>
    <cfRule type="expression" dxfId="0" priority="975" stopIfTrue="1">
      <formula>AND(ISNUMBER(#REF!),#REF!&lt;200)</formula>
    </cfRule>
    <cfRule type="expression" dxfId="0" priority="976" stopIfTrue="1">
      <formula>AND(ISNUMBER(#REF!),#REF!&lt;200)</formula>
    </cfRule>
  </conditionalFormatting>
  <conditionalFormatting sqref="N112">
    <cfRule type="expression" dxfId="0" priority="1084" stopIfTrue="1">
      <formula>AND(ISNUMBER(#REF!),#REF!&lt;200)</formula>
    </cfRule>
    <cfRule type="expression" dxfId="0" priority="1085" stopIfTrue="1">
      <formula>AND(ISNUMBER(#REF!),#REF!&lt;200)</formula>
    </cfRule>
    <cfRule type="expression" dxfId="0" priority="1086" stopIfTrue="1">
      <formula>AND(ISNUMBER(#REF!),#REF!&lt;200)</formula>
    </cfRule>
    <cfRule type="expression" dxfId="0" priority="1087" stopIfTrue="1">
      <formula>AND(ISNUMBER(#REF!),#REF!&lt;200)</formula>
    </cfRule>
  </conditionalFormatting>
  <conditionalFormatting sqref="F113">
    <cfRule type="expression" dxfId="0" priority="1104" stopIfTrue="1">
      <formula>AND(ISNUMBER(#REF!),#REF!&lt;200)</formula>
    </cfRule>
    <cfRule type="expression" dxfId="0" priority="1105" stopIfTrue="1">
      <formula>AND(ISNUMBER(#REF!),#REF!&lt;200)</formula>
    </cfRule>
    <cfRule type="expression" dxfId="0" priority="1106" stopIfTrue="1">
      <formula>AND(ISNUMBER(#REF!),#REF!&lt;200)</formula>
    </cfRule>
    <cfRule type="expression" dxfId="0" priority="1107" stopIfTrue="1">
      <formula>AND(ISNUMBER(#REF!),#REF!&lt;200)</formula>
    </cfRule>
  </conditionalFormatting>
  <conditionalFormatting sqref="J113">
    <cfRule type="expression" dxfId="0" priority="430" stopIfTrue="1">
      <formula>AND(ISNUMBER(#REF!),#REF!&lt;200)</formula>
    </cfRule>
    <cfRule type="expression" dxfId="0" priority="431" stopIfTrue="1">
      <formula>AND(ISNUMBER(#REF!),#REF!&lt;200)</formula>
    </cfRule>
    <cfRule type="expression" dxfId="0" priority="432" stopIfTrue="1">
      <formula>AND(ISNUMBER(#REF!),#REF!&lt;200)</formula>
    </cfRule>
    <cfRule type="expression" dxfId="0" priority="433" stopIfTrue="1">
      <formula>AND(ISNUMBER(#REF!),#REF!&lt;200)</formula>
    </cfRule>
  </conditionalFormatting>
  <conditionalFormatting sqref="L113">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N113">
    <cfRule type="expression" dxfId="0" priority="1080" stopIfTrue="1">
      <formula>AND(ISNUMBER(#REF!),#REF!&lt;200)</formula>
    </cfRule>
    <cfRule type="expression" dxfId="0" priority="1081" stopIfTrue="1">
      <formula>AND(ISNUMBER(#REF!),#REF!&lt;200)</formula>
    </cfRule>
    <cfRule type="expression" dxfId="0" priority="1082" stopIfTrue="1">
      <formula>AND(ISNUMBER(#REF!),#REF!&lt;200)</formula>
    </cfRule>
    <cfRule type="expression" dxfId="0" priority="1083" stopIfTrue="1">
      <formula>AND(ISNUMBER(#REF!),#REF!&lt;200)</formula>
    </cfRule>
  </conditionalFormatting>
  <conditionalFormatting sqref="F114">
    <cfRule type="expression" dxfId="0" priority="1100" stopIfTrue="1">
      <formula>AND(ISNUMBER(#REF!),#REF!&lt;200)</formula>
    </cfRule>
    <cfRule type="expression" dxfId="0" priority="1101" stopIfTrue="1">
      <formula>AND(ISNUMBER(#REF!),#REF!&lt;200)</formula>
    </cfRule>
    <cfRule type="expression" dxfId="0" priority="1102" stopIfTrue="1">
      <formula>AND(ISNUMBER(#REF!),#REF!&lt;200)</formula>
    </cfRule>
    <cfRule type="expression" dxfId="0" priority="1103" stopIfTrue="1">
      <formula>AND(ISNUMBER(#REF!),#REF!&lt;200)</formula>
    </cfRule>
  </conditionalFormatting>
  <conditionalFormatting sqref="J114">
    <cfRule type="expression" dxfId="0" priority="426" stopIfTrue="1">
      <formula>AND(ISNUMBER(#REF!),#REF!&lt;200)</formula>
    </cfRule>
    <cfRule type="expression" dxfId="0" priority="427" stopIfTrue="1">
      <formula>AND(ISNUMBER(#REF!),#REF!&lt;200)</formula>
    </cfRule>
    <cfRule type="expression" dxfId="0" priority="428" stopIfTrue="1">
      <formula>AND(ISNUMBER(#REF!),#REF!&lt;200)</formula>
    </cfRule>
    <cfRule type="expression" dxfId="0" priority="429" stopIfTrue="1">
      <formula>AND(ISNUMBER(#REF!),#REF!&lt;200)</formula>
    </cfRule>
  </conditionalFormatting>
  <conditionalFormatting sqref="L114">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N114">
    <cfRule type="expression" dxfId="0" priority="1076" stopIfTrue="1">
      <formula>AND(ISNUMBER(#REF!),#REF!&lt;200)</formula>
    </cfRule>
    <cfRule type="expression" dxfId="0" priority="1077" stopIfTrue="1">
      <formula>AND(ISNUMBER(#REF!),#REF!&lt;200)</formula>
    </cfRule>
    <cfRule type="expression" dxfId="0" priority="1078" stopIfTrue="1">
      <formula>AND(ISNUMBER(#REF!),#REF!&lt;200)</formula>
    </cfRule>
    <cfRule type="expression" dxfId="0" priority="1079" stopIfTrue="1">
      <formula>AND(ISNUMBER(#REF!),#REF!&lt;200)</formula>
    </cfRule>
  </conditionalFormatting>
  <conditionalFormatting sqref="F115">
    <cfRule type="expression" dxfId="0" priority="1096" stopIfTrue="1">
      <formula>AND(ISNUMBER(#REF!),#REF!&lt;200)</formula>
    </cfRule>
    <cfRule type="expression" dxfId="0" priority="1097" stopIfTrue="1">
      <formula>AND(ISNUMBER(#REF!),#REF!&lt;200)</formula>
    </cfRule>
    <cfRule type="expression" dxfId="0" priority="1098" stopIfTrue="1">
      <formula>AND(ISNUMBER(#REF!),#REF!&lt;200)</formula>
    </cfRule>
    <cfRule type="expression" dxfId="0" priority="1099" stopIfTrue="1">
      <formula>AND(ISNUMBER(#REF!),#REF!&lt;200)</formula>
    </cfRule>
  </conditionalFormatting>
  <conditionalFormatting sqref="J115">
    <cfRule type="expression" dxfId="0" priority="422" stopIfTrue="1">
      <formula>AND(ISNUMBER(#REF!),#REF!&lt;200)</formula>
    </cfRule>
    <cfRule type="expression" dxfId="0" priority="423" stopIfTrue="1">
      <formula>AND(ISNUMBER(#REF!),#REF!&lt;200)</formula>
    </cfRule>
    <cfRule type="expression" dxfId="0" priority="424" stopIfTrue="1">
      <formula>AND(ISNUMBER(#REF!),#REF!&lt;200)</formula>
    </cfRule>
    <cfRule type="expression" dxfId="0" priority="425" stopIfTrue="1">
      <formula>AND(ISNUMBER(#REF!),#REF!&lt;200)</formula>
    </cfRule>
  </conditionalFormatting>
  <conditionalFormatting sqref="L115">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N115">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L116">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133">
    <cfRule type="expression" dxfId="0" priority="410" stopIfTrue="1">
      <formula>AND(ISNUMBER(#REF!),#REF!&lt;200)</formula>
    </cfRule>
    <cfRule type="expression" dxfId="0" priority="411" stopIfTrue="1">
      <formula>AND(ISNUMBER(#REF!),#REF!&lt;200)</formula>
    </cfRule>
    <cfRule type="expression" dxfId="0" priority="412" stopIfTrue="1">
      <formula>AND(ISNUMBER(#REF!),#REF!&lt;200)</formula>
    </cfRule>
    <cfRule type="expression" dxfId="0" priority="413" stopIfTrue="1">
      <formula>AND(ISNUMBER(#REF!),#REF!&lt;200)</formula>
    </cfRule>
  </conditionalFormatting>
  <conditionalFormatting sqref="N133">
    <cfRule type="cellIs" priority="1125" stopIfTrue="1" operator="greaterThan">
      <formula>400000</formula>
    </cfRule>
    <cfRule type="expression" dxfId="0" priority="1126" stopIfTrue="1">
      <formula>AND(ISNUMBER(#REF!),#REF!&lt;200)</formula>
    </cfRule>
    <cfRule type="expression" dxfId="0" priority="1127" stopIfTrue="1">
      <formula>AND(ISNUMBER(#REF!),#REF!&lt;200)</formula>
    </cfRule>
  </conditionalFormatting>
  <conditionalFormatting sqref="F134">
    <cfRule type="expression" dxfId="0" priority="1134" stopIfTrue="1">
      <formula>AND(ISNUMBER(#REF!),#REF!&lt;200)</formula>
    </cfRule>
    <cfRule type="expression" dxfId="0" priority="1137" stopIfTrue="1">
      <formula>AND(ISNUMBER(#REF!),#REF!&lt;200)</formula>
    </cfRule>
    <cfRule type="expression" dxfId="0" priority="1140" stopIfTrue="1">
      <formula>AND(ISNUMBER(#REF!),#REF!&lt;200)</formula>
    </cfRule>
    <cfRule type="expression" dxfId="0" priority="1143" stopIfTrue="1">
      <formula>AND(ISNUMBER(#REF!),#REF!&lt;200)</formula>
    </cfRule>
  </conditionalFormatting>
  <conditionalFormatting sqref="J134">
    <cfRule type="expression" dxfId="0" priority="400" stopIfTrue="1">
      <formula>AND(ISNUMBER(#REF!),#REF!&lt;200)</formula>
    </cfRule>
    <cfRule type="expression" dxfId="0" priority="403" stopIfTrue="1">
      <formula>AND(ISNUMBER(#REF!),#REF!&lt;200)</formula>
    </cfRule>
    <cfRule type="expression" dxfId="0" priority="406" stopIfTrue="1">
      <formula>AND(ISNUMBER(#REF!),#REF!&lt;200)</formula>
    </cfRule>
    <cfRule type="expression" dxfId="0" priority="409" stopIfTrue="1">
      <formula>AND(ISNUMBER(#REF!),#REF!&lt;200)</formula>
    </cfRule>
  </conditionalFormatting>
  <conditionalFormatting sqref="N134">
    <cfRule type="cellIs" priority="1118" stopIfTrue="1" operator="greaterThan">
      <formula>400000</formula>
    </cfRule>
    <cfRule type="expression" dxfId="0" priority="1121" stopIfTrue="1">
      <formula>AND(ISNUMBER(#REF!),#REF!&lt;200)</formula>
    </cfRule>
    <cfRule type="expression" dxfId="0" priority="1124" stopIfTrue="1">
      <formula>AND(ISNUMBER(#REF!),#REF!&lt;200)</formula>
    </cfRule>
  </conditionalFormatting>
  <conditionalFormatting sqref="F135">
    <cfRule type="expression" dxfId="0" priority="1133" stopIfTrue="1">
      <formula>AND(ISNUMBER(#REF!),#REF!&lt;200)</formula>
    </cfRule>
    <cfRule type="expression" dxfId="0" priority="1136" stopIfTrue="1">
      <formula>AND(ISNUMBER(#REF!),#REF!&lt;200)</formula>
    </cfRule>
    <cfRule type="expression" dxfId="0" priority="1139" stopIfTrue="1">
      <formula>AND(ISNUMBER(#REF!),#REF!&lt;200)</formula>
    </cfRule>
    <cfRule type="expression" dxfId="0" priority="1142" stopIfTrue="1">
      <formula>AND(ISNUMBER(#REF!),#REF!&lt;200)</formula>
    </cfRule>
  </conditionalFormatting>
  <conditionalFormatting sqref="J135">
    <cfRule type="expression" dxfId="0" priority="399" stopIfTrue="1">
      <formula>AND(ISNUMBER(#REF!),#REF!&lt;200)</formula>
    </cfRule>
    <cfRule type="expression" dxfId="0" priority="402" stopIfTrue="1">
      <formula>AND(ISNUMBER(#REF!),#REF!&lt;200)</formula>
    </cfRule>
    <cfRule type="expression" dxfId="0" priority="405" stopIfTrue="1">
      <formula>AND(ISNUMBER(#REF!),#REF!&lt;200)</formula>
    </cfRule>
    <cfRule type="expression" dxfId="0" priority="408" stopIfTrue="1">
      <formula>AND(ISNUMBER(#REF!),#REF!&lt;200)</formula>
    </cfRule>
  </conditionalFormatting>
  <conditionalFormatting sqref="N135">
    <cfRule type="cellIs" priority="1117" stopIfTrue="1" operator="greaterThan">
      <formula>400000</formula>
    </cfRule>
    <cfRule type="expression" dxfId="0" priority="1120" stopIfTrue="1">
      <formula>AND(ISNUMBER(#REF!),#REF!&lt;200)</formula>
    </cfRule>
    <cfRule type="expression" dxfId="0" priority="1123" stopIfTrue="1">
      <formula>AND(ISNUMBER(#REF!),#REF!&lt;200)</formula>
    </cfRule>
  </conditionalFormatting>
  <conditionalFormatting sqref="F136">
    <cfRule type="expression" dxfId="0" priority="1132" stopIfTrue="1">
      <formula>AND(ISNUMBER(#REF!),#REF!&lt;200)</formula>
    </cfRule>
    <cfRule type="expression" dxfId="0" priority="1135" stopIfTrue="1">
      <formula>AND(ISNUMBER(#REF!),#REF!&lt;200)</formula>
    </cfRule>
    <cfRule type="expression" dxfId="0" priority="1138" stopIfTrue="1">
      <formula>AND(ISNUMBER(#REF!),#REF!&lt;200)</formula>
    </cfRule>
    <cfRule type="expression" dxfId="0" priority="1141" stopIfTrue="1">
      <formula>AND(ISNUMBER(#REF!),#REF!&lt;200)</formula>
    </cfRule>
  </conditionalFormatting>
  <conditionalFormatting sqref="J136">
    <cfRule type="expression" dxfId="0" priority="398" stopIfTrue="1">
      <formula>AND(ISNUMBER(#REF!),#REF!&lt;200)</formula>
    </cfRule>
    <cfRule type="expression" dxfId="0" priority="401" stopIfTrue="1">
      <formula>AND(ISNUMBER(#REF!),#REF!&lt;200)</formula>
    </cfRule>
    <cfRule type="expression" dxfId="0" priority="404" stopIfTrue="1">
      <formula>AND(ISNUMBER(#REF!),#REF!&lt;200)</formula>
    </cfRule>
    <cfRule type="expression" dxfId="0" priority="407" stopIfTrue="1">
      <formula>AND(ISNUMBER(#REF!),#REF!&lt;200)</formula>
    </cfRule>
  </conditionalFormatting>
  <conditionalFormatting sqref="N136">
    <cfRule type="cellIs" priority="1116" stopIfTrue="1" operator="greaterThan">
      <formula>400000</formula>
    </cfRule>
    <cfRule type="expression" dxfId="0" priority="1119" stopIfTrue="1">
      <formula>AND(ISNUMBER(#REF!),#REF!&lt;200)</formula>
    </cfRule>
    <cfRule type="expression" dxfId="0" priority="1122" stopIfTrue="1">
      <formula>AND(ISNUMBER(#REF!),#REF!&lt;200)</formula>
    </cfRule>
  </conditionalFormatting>
  <conditionalFormatting sqref="J145">
    <cfRule type="expression" dxfId="0" priority="173" stopIfTrue="1">
      <formula>AND(ISNUMBER(#REF!),#REF!&lt;200)</formula>
    </cfRule>
    <cfRule type="expression" dxfId="0" priority="174" stopIfTrue="1">
      <formula>AND(ISNUMBER(#REF!),#REF!&lt;200)</formula>
    </cfRule>
    <cfRule type="expression" dxfId="0" priority="175" stopIfTrue="1">
      <formula>AND(ISNUMBER(#REF!),#REF!&lt;200)</formula>
    </cfRule>
    <cfRule type="expression" dxfId="0" priority="176" stopIfTrue="1">
      <formula>AND(ISNUMBER(#REF!),#REF!&lt;200)</formula>
    </cfRule>
  </conditionalFormatting>
  <conditionalFormatting sqref="N145">
    <cfRule type="cellIs" priority="189" stopIfTrue="1" operator="greaterThan">
      <formula>400000</formula>
    </cfRule>
    <cfRule type="expression" dxfId="0" priority="190" stopIfTrue="1">
      <formula>AND(ISNUMBER(#REF!),#REF!&lt;200)</formula>
    </cfRule>
    <cfRule type="expression" dxfId="0" priority="191" stopIfTrue="1">
      <formula>AND(ISNUMBER(#REF!),#REF!&lt;200)</formula>
    </cfRule>
  </conditionalFormatting>
  <conditionalFormatting sqref="F146">
    <cfRule type="expression" dxfId="0" priority="195" stopIfTrue="1">
      <formula>AND(ISNUMBER(#REF!),#REF!&lt;200)</formula>
    </cfRule>
    <cfRule type="expression" dxfId="0" priority="199" stopIfTrue="1">
      <formula>AND(ISNUMBER(#REF!),#REF!&lt;200)</formula>
    </cfRule>
    <cfRule type="expression" dxfId="0" priority="203" stopIfTrue="1">
      <formula>AND(ISNUMBER(#REF!),#REF!&lt;200)</formula>
    </cfRule>
    <cfRule type="expression" dxfId="0" priority="207" stopIfTrue="1">
      <formula>AND(ISNUMBER(#REF!),#REF!&lt;200)</formula>
    </cfRule>
  </conditionalFormatting>
  <conditionalFormatting sqref="J146">
    <cfRule type="expression" dxfId="0" priority="160" stopIfTrue="1">
      <formula>AND(ISNUMBER(#REF!),#REF!&lt;200)</formula>
    </cfRule>
    <cfRule type="expression" dxfId="0" priority="164" stopIfTrue="1">
      <formula>AND(ISNUMBER(#REF!),#REF!&lt;200)</formula>
    </cfRule>
    <cfRule type="expression" dxfId="0" priority="168" stopIfTrue="1">
      <formula>AND(ISNUMBER(#REF!),#REF!&lt;200)</formula>
    </cfRule>
    <cfRule type="expression" dxfId="0" priority="172" stopIfTrue="1">
      <formula>AND(ISNUMBER(#REF!),#REF!&lt;200)</formula>
    </cfRule>
  </conditionalFormatting>
  <conditionalFormatting sqref="N146">
    <cfRule type="cellIs" priority="180" stopIfTrue="1" operator="greaterThan">
      <formula>400000</formula>
    </cfRule>
    <cfRule type="expression" dxfId="0" priority="184" stopIfTrue="1">
      <formula>AND(ISNUMBER(#REF!),#REF!&lt;200)</formula>
    </cfRule>
    <cfRule type="expression" dxfId="0" priority="188" stopIfTrue="1">
      <formula>AND(ISNUMBER(#REF!),#REF!&lt;200)</formula>
    </cfRule>
  </conditionalFormatting>
  <conditionalFormatting sqref="F147">
    <cfRule type="expression" dxfId="0" priority="194" stopIfTrue="1">
      <formula>AND(ISNUMBER(#REF!),#REF!&lt;200)</formula>
    </cfRule>
    <cfRule type="expression" dxfId="0" priority="198" stopIfTrue="1">
      <formula>AND(ISNUMBER(#REF!),#REF!&lt;200)</formula>
    </cfRule>
    <cfRule type="expression" dxfId="0" priority="202" stopIfTrue="1">
      <formula>AND(ISNUMBER(#REF!),#REF!&lt;200)</formula>
    </cfRule>
    <cfRule type="expression" dxfId="0" priority="206" stopIfTrue="1">
      <formula>AND(ISNUMBER(#REF!),#REF!&lt;200)</formula>
    </cfRule>
  </conditionalFormatting>
  <conditionalFormatting sqref="J147">
    <cfRule type="expression" dxfId="0" priority="159" stopIfTrue="1">
      <formula>AND(ISNUMBER(#REF!),#REF!&lt;200)</formula>
    </cfRule>
    <cfRule type="expression" dxfId="0" priority="163" stopIfTrue="1">
      <formula>AND(ISNUMBER(#REF!),#REF!&lt;200)</formula>
    </cfRule>
    <cfRule type="expression" dxfId="0" priority="167" stopIfTrue="1">
      <formula>AND(ISNUMBER(#REF!),#REF!&lt;200)</formula>
    </cfRule>
    <cfRule type="expression" dxfId="0" priority="171" stopIfTrue="1">
      <formula>AND(ISNUMBER(#REF!),#REF!&lt;200)</formula>
    </cfRule>
  </conditionalFormatting>
  <conditionalFormatting sqref="N147">
    <cfRule type="cellIs" priority="179" stopIfTrue="1" operator="greaterThan">
      <formula>400000</formula>
    </cfRule>
    <cfRule type="expression" dxfId="0" priority="183" stopIfTrue="1">
      <formula>AND(ISNUMBER(#REF!),#REF!&lt;200)</formula>
    </cfRule>
    <cfRule type="expression" dxfId="0" priority="187" stopIfTrue="1">
      <formula>AND(ISNUMBER(#REF!),#REF!&lt;200)</formula>
    </cfRule>
  </conditionalFormatting>
  <conditionalFormatting sqref="F148">
    <cfRule type="expression" dxfId="0" priority="193" stopIfTrue="1">
      <formula>AND(ISNUMBER(#REF!),#REF!&lt;200)</formula>
    </cfRule>
    <cfRule type="expression" dxfId="0" priority="197" stopIfTrue="1">
      <formula>AND(ISNUMBER(#REF!),#REF!&lt;200)</formula>
    </cfRule>
    <cfRule type="expression" dxfId="0" priority="201" stopIfTrue="1">
      <formula>AND(ISNUMBER(#REF!),#REF!&lt;200)</formula>
    </cfRule>
    <cfRule type="expression" dxfId="0" priority="205" stopIfTrue="1">
      <formula>AND(ISNUMBER(#REF!),#REF!&lt;200)</formula>
    </cfRule>
  </conditionalFormatting>
  <conditionalFormatting sqref="J148">
    <cfRule type="expression" dxfId="0" priority="158" stopIfTrue="1">
      <formula>AND(ISNUMBER(#REF!),#REF!&lt;200)</formula>
    </cfRule>
    <cfRule type="expression" dxfId="0" priority="162" stopIfTrue="1">
      <formula>AND(ISNUMBER(#REF!),#REF!&lt;200)</formula>
    </cfRule>
    <cfRule type="expression" dxfId="0" priority="166" stopIfTrue="1">
      <formula>AND(ISNUMBER(#REF!),#REF!&lt;200)</formula>
    </cfRule>
    <cfRule type="expression" dxfId="0" priority="170" stopIfTrue="1">
      <formula>AND(ISNUMBER(#REF!),#REF!&lt;200)</formula>
    </cfRule>
  </conditionalFormatting>
  <conditionalFormatting sqref="N148">
    <cfRule type="cellIs" priority="178" stopIfTrue="1" operator="greaterThan">
      <formula>400000</formula>
    </cfRule>
    <cfRule type="expression" dxfId="0" priority="182" stopIfTrue="1">
      <formula>AND(ISNUMBER(#REF!),#REF!&lt;200)</formula>
    </cfRule>
    <cfRule type="expression" dxfId="0" priority="186" stopIfTrue="1">
      <formula>AND(ISNUMBER(#REF!),#REF!&lt;200)</formula>
    </cfRule>
  </conditionalFormatting>
  <conditionalFormatting sqref="F149">
    <cfRule type="expression" dxfId="0" priority="192" stopIfTrue="1">
      <formula>AND(ISNUMBER(#REF!),#REF!&lt;200)</formula>
    </cfRule>
    <cfRule type="expression" dxfId="0" priority="196" stopIfTrue="1">
      <formula>AND(ISNUMBER(#REF!),#REF!&lt;200)</formula>
    </cfRule>
    <cfRule type="expression" dxfId="0" priority="200" stopIfTrue="1">
      <formula>AND(ISNUMBER(#REF!),#REF!&lt;200)</formula>
    </cfRule>
    <cfRule type="expression" dxfId="0" priority="204" stopIfTrue="1">
      <formula>AND(ISNUMBER(#REF!),#REF!&lt;200)</formula>
    </cfRule>
  </conditionalFormatting>
  <conditionalFormatting sqref="J149">
    <cfRule type="expression" dxfId="0" priority="157" stopIfTrue="1">
      <formula>AND(ISNUMBER(#REF!),#REF!&lt;200)</formula>
    </cfRule>
    <cfRule type="expression" dxfId="0" priority="161" stopIfTrue="1">
      <formula>AND(ISNUMBER(#REF!),#REF!&lt;200)</formula>
    </cfRule>
    <cfRule type="expression" dxfId="0" priority="165" stopIfTrue="1">
      <formula>AND(ISNUMBER(#REF!),#REF!&lt;200)</formula>
    </cfRule>
    <cfRule type="expression" dxfId="0" priority="169" stopIfTrue="1">
      <formula>AND(ISNUMBER(#REF!),#REF!&lt;200)</formula>
    </cfRule>
  </conditionalFormatting>
  <conditionalFormatting sqref="N149">
    <cfRule type="cellIs" priority="177" stopIfTrue="1" operator="greaterThan">
      <formula>400000</formula>
    </cfRule>
    <cfRule type="expression" dxfId="0" priority="181" stopIfTrue="1">
      <formula>AND(ISNUMBER(#REF!),#REF!&lt;200)</formula>
    </cfRule>
    <cfRule type="expression" dxfId="0" priority="185" stopIfTrue="1">
      <formula>AND(ISNUMBER(#REF!),#REF!&lt;200)</formula>
    </cfRule>
  </conditionalFormatting>
  <conditionalFormatting sqref="G151">
    <cfRule type="expression" dxfId="0" priority="334" stopIfTrue="1">
      <formula>AND(ISNUMBER(#REF!),#REF!&lt;200)</formula>
    </cfRule>
    <cfRule type="expression" dxfId="0" priority="335" stopIfTrue="1">
      <formula>AND(ISNUMBER(#REF!),#REF!&lt;200)</formula>
    </cfRule>
    <cfRule type="expression" dxfId="0" priority="336" stopIfTrue="1">
      <formula>AND(ISNUMBER(#REF!),#REF!&lt;200)</formula>
    </cfRule>
    <cfRule type="expression" dxfId="0" priority="337" stopIfTrue="1">
      <formula>AND(ISNUMBER(#REF!),#REF!&lt;200)</formula>
    </cfRule>
  </conditionalFormatting>
  <conditionalFormatting sqref="H206">
    <cfRule type="expression" dxfId="0" priority="779" stopIfTrue="1">
      <formula>AND(ISNUMBER(#REF!),#REF!&lt;200)</formula>
    </cfRule>
    <cfRule type="expression" dxfId="0" priority="780" stopIfTrue="1">
      <formula>AND(ISNUMBER(#REF!),#REF!&lt;200)</formula>
    </cfRule>
  </conditionalFormatting>
  <conditionalFormatting sqref="H207">
    <cfRule type="expression" dxfId="0" priority="777" stopIfTrue="1">
      <formula>AND(ISNUMBER(#REF!),#REF!&lt;200)</formula>
    </cfRule>
    <cfRule type="expression" dxfId="0" priority="778" stopIfTrue="1">
      <formula>AND(ISNUMBER(#REF!),#REF!&lt;200)</formula>
    </cfRule>
  </conditionalFormatting>
  <conditionalFormatting sqref="H208">
    <cfRule type="expression" dxfId="0" priority="775" stopIfTrue="1">
      <formula>AND(ISNUMBER(#REF!),#REF!&lt;200)</formula>
    </cfRule>
    <cfRule type="expression" dxfId="0" priority="776" stopIfTrue="1">
      <formula>AND(ISNUMBER(#REF!),#REF!&lt;200)</formula>
    </cfRule>
  </conditionalFormatting>
  <conditionalFormatting sqref="H209">
    <cfRule type="expression" dxfId="0" priority="773" stopIfTrue="1">
      <formula>AND(ISNUMBER(#REF!),#REF!&lt;200)</formula>
    </cfRule>
    <cfRule type="expression" dxfId="0" priority="774" stopIfTrue="1">
      <formula>AND(ISNUMBER(#REF!),#REF!&lt;200)</formula>
    </cfRule>
  </conditionalFormatting>
  <conditionalFormatting sqref="G213">
    <cfRule type="expression" dxfId="0" priority="937" stopIfTrue="1">
      <formula>AND(ISNUMBER(#REF!),#REF!&lt;200)</formula>
    </cfRule>
    <cfRule type="expression" dxfId="0" priority="938" stopIfTrue="1">
      <formula>AND(ISNUMBER(#REF!),#REF!&lt;200)</formula>
    </cfRule>
    <cfRule type="expression" dxfId="0" priority="939" stopIfTrue="1">
      <formula>AND(ISNUMBER(#REF!),#REF!&lt;200)</formula>
    </cfRule>
    <cfRule type="expression" dxfId="0" priority="940" stopIfTrue="1">
      <formula>AND(ISNUMBER(#REF!),#REF!&lt;200)</formula>
    </cfRule>
  </conditionalFormatting>
  <conditionalFormatting sqref="H213">
    <cfRule type="expression" dxfId="0" priority="919" stopIfTrue="1">
      <formula>AND(ISNUMBER(#REF!),#REF!&lt;200)</formula>
    </cfRule>
    <cfRule type="expression" dxfId="0" priority="920" stopIfTrue="1">
      <formula>AND(ISNUMBER(#REF!),#REF!&lt;200)</formula>
    </cfRule>
  </conditionalFormatting>
  <conditionalFormatting sqref="J213">
    <cfRule type="expression" dxfId="0" priority="326" stopIfTrue="1">
      <formula>AND(ISNUMBER(#REF!),#REF!&lt;200)</formula>
    </cfRule>
    <cfRule type="expression" dxfId="0" priority="327" stopIfTrue="1">
      <formula>AND(ISNUMBER(#REF!),#REF!&lt;200)</formula>
    </cfRule>
    <cfRule type="expression" dxfId="0" priority="328" stopIfTrue="1">
      <formula>AND(ISNUMBER(#REF!),#REF!&lt;200)</formula>
    </cfRule>
    <cfRule type="expression" dxfId="0" priority="329" stopIfTrue="1">
      <formula>AND(ISNUMBER(#REF!),#REF!&lt;200)</formula>
    </cfRule>
  </conditionalFormatting>
  <conditionalFormatting sqref="G214">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H214">
    <cfRule type="expression" dxfId="0" priority="915" stopIfTrue="1">
      <formula>AND(ISNUMBER(#REF!),#REF!&lt;200)</formula>
    </cfRule>
    <cfRule type="expression" dxfId="0" priority="916" stopIfTrue="1">
      <formula>AND(ISNUMBER(#REF!),#REF!&lt;200)</formula>
    </cfRule>
    <cfRule type="expression" dxfId="0" priority="917" stopIfTrue="1">
      <formula>AND(ISNUMBER(#REF!),#REF!&lt;200)</formula>
    </cfRule>
    <cfRule type="expression" dxfId="0" priority="918" stopIfTrue="1">
      <formula>AND(ISNUMBER(#REF!),#REF!&lt;200)</formula>
    </cfRule>
  </conditionalFormatting>
  <conditionalFormatting sqref="J214">
    <cfRule type="expression" dxfId="0" priority="322" stopIfTrue="1">
      <formula>AND(ISNUMBER(#REF!),#REF!&lt;200)</formula>
    </cfRule>
    <cfRule type="expression" dxfId="0" priority="323" stopIfTrue="1">
      <formula>AND(ISNUMBER(#REF!),#REF!&lt;200)</formula>
    </cfRule>
    <cfRule type="expression" dxfId="0" priority="324" stopIfTrue="1">
      <formula>AND(ISNUMBER(#REF!),#REF!&lt;200)</formula>
    </cfRule>
    <cfRule type="expression" dxfId="0" priority="325" stopIfTrue="1">
      <formula>AND(ISNUMBER(#REF!),#REF!&lt;200)</formula>
    </cfRule>
  </conditionalFormatting>
  <conditionalFormatting sqref="G215">
    <cfRule type="expression" dxfId="0" priority="929" stopIfTrue="1">
      <formula>AND(ISNUMBER(#REF!),#REF!&lt;200)</formula>
    </cfRule>
    <cfRule type="expression" dxfId="0" priority="930" stopIfTrue="1">
      <formula>AND(ISNUMBER(#REF!),#REF!&lt;200)</formula>
    </cfRule>
    <cfRule type="expression" dxfId="0" priority="931" stopIfTrue="1">
      <formula>AND(ISNUMBER(#REF!),#REF!&lt;200)</formula>
    </cfRule>
    <cfRule type="expression" dxfId="0" priority="932" stopIfTrue="1">
      <formula>AND(ISNUMBER(#REF!),#REF!&lt;200)</formula>
    </cfRule>
  </conditionalFormatting>
  <conditionalFormatting sqref="H215">
    <cfRule type="expression" dxfId="0" priority="911" stopIfTrue="1">
      <formula>AND(ISNUMBER(#REF!),#REF!&lt;200)</formula>
    </cfRule>
    <cfRule type="expression" dxfId="0" priority="912" stopIfTrue="1">
      <formula>AND(ISNUMBER(#REF!),#REF!&lt;200)</formula>
    </cfRule>
    <cfRule type="expression" dxfId="0" priority="913" stopIfTrue="1">
      <formula>AND(ISNUMBER(#REF!),#REF!&lt;200)</formula>
    </cfRule>
    <cfRule type="expression" dxfId="0" priority="914" stopIfTrue="1">
      <formula>AND(ISNUMBER(#REF!),#REF!&lt;200)</formula>
    </cfRule>
  </conditionalFormatting>
  <conditionalFormatting sqref="J215">
    <cfRule type="expression" dxfId="0" priority="318" stopIfTrue="1">
      <formula>AND(ISNUMBER(#REF!),#REF!&lt;200)</formula>
    </cfRule>
    <cfRule type="expression" dxfId="0" priority="319" stopIfTrue="1">
      <formula>AND(ISNUMBER(#REF!),#REF!&lt;200)</formula>
    </cfRule>
    <cfRule type="expression" dxfId="0" priority="320" stopIfTrue="1">
      <formula>AND(ISNUMBER(#REF!),#REF!&lt;200)</formula>
    </cfRule>
    <cfRule type="expression" dxfId="0" priority="321" stopIfTrue="1">
      <formula>AND(ISNUMBER(#REF!),#REF!&lt;200)</formula>
    </cfRule>
  </conditionalFormatting>
  <conditionalFormatting sqref="G216">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H216">
    <cfRule type="expression" dxfId="0" priority="907" stopIfTrue="1">
      <formula>AND(ISNUMBER(#REF!),#REF!&lt;200)</formula>
    </cfRule>
    <cfRule type="expression" dxfId="0" priority="908" stopIfTrue="1">
      <formula>AND(ISNUMBER(#REF!),#REF!&lt;200)</formula>
    </cfRule>
    <cfRule type="expression" dxfId="0" priority="909" stopIfTrue="1">
      <formula>AND(ISNUMBER(#REF!),#REF!&lt;200)</formula>
    </cfRule>
    <cfRule type="expression" dxfId="0" priority="910" stopIfTrue="1">
      <formula>AND(ISNUMBER(#REF!),#REF!&lt;200)</formula>
    </cfRule>
  </conditionalFormatting>
  <conditionalFormatting sqref="J216">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217">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H217">
    <cfRule type="expression" dxfId="0" priority="903" stopIfTrue="1">
      <formula>AND(ISNUMBER(#REF!),#REF!&lt;200)</formula>
    </cfRule>
    <cfRule type="expression" dxfId="0" priority="904" stopIfTrue="1">
      <formula>AND(ISNUMBER(#REF!),#REF!&lt;200)</formula>
    </cfRule>
    <cfRule type="expression" dxfId="0" priority="905" stopIfTrue="1">
      <formula>AND(ISNUMBER(#REF!),#REF!&lt;200)</formula>
    </cfRule>
    <cfRule type="expression" dxfId="0" priority="906" stopIfTrue="1">
      <formula>AND(ISNUMBER(#REF!),#REF!&lt;200)</formula>
    </cfRule>
  </conditionalFormatting>
  <conditionalFormatting sqref="J217">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G218">
    <cfRule type="expression" dxfId="0" priority="883" stopIfTrue="1">
      <formula>AND(ISNUMBER(#REF!),#REF!&lt;200)</formula>
    </cfRule>
    <cfRule type="expression" dxfId="0" priority="884" stopIfTrue="1">
      <formula>AND(ISNUMBER(#REF!),#REF!&lt;200)</formula>
    </cfRule>
    <cfRule type="expression" dxfId="0" priority="885" stopIfTrue="1">
      <formula>AND(ISNUMBER(#REF!),#REF!&lt;200)</formula>
    </cfRule>
    <cfRule type="expression" dxfId="0" priority="886" stopIfTrue="1">
      <formula>AND(ISNUMBER(#REF!),#REF!&lt;200)</formula>
    </cfRule>
  </conditionalFormatting>
  <conditionalFormatting sqref="H218">
    <cfRule type="expression" dxfId="0" priority="865" stopIfTrue="1">
      <formula>AND(ISNUMBER(#REF!),#REF!&lt;200)</formula>
    </cfRule>
    <cfRule type="expression" dxfId="0" priority="866" stopIfTrue="1">
      <formula>AND(ISNUMBER(#REF!),#REF!&lt;200)</formula>
    </cfRule>
  </conditionalFormatting>
  <conditionalFormatting sqref="J218">
    <cfRule type="expression" dxfId="0" priority="306" stopIfTrue="1">
      <formula>AND(ISNUMBER(#REF!),#REF!&lt;200)</formula>
    </cfRule>
    <cfRule type="expression" dxfId="0" priority="307" stopIfTrue="1">
      <formula>AND(ISNUMBER(#REF!),#REF!&lt;200)</formula>
    </cfRule>
    <cfRule type="expression" dxfId="0" priority="308" stopIfTrue="1">
      <formula>AND(ISNUMBER(#REF!),#REF!&lt;200)</formula>
    </cfRule>
    <cfRule type="expression" dxfId="0" priority="309" stopIfTrue="1">
      <formula>AND(ISNUMBER(#REF!),#REF!&lt;200)</formula>
    </cfRule>
  </conditionalFormatting>
  <conditionalFormatting sqref="B219">
    <cfRule type="expression" dxfId="0" priority="899" stopIfTrue="1">
      <formula>AND(ISNUMBER(#REF!),#REF!&lt;200)</formula>
    </cfRule>
    <cfRule type="expression" dxfId="0" priority="900" stopIfTrue="1">
      <formula>AND(ISNUMBER(#REF!),#REF!&lt;200)</formula>
    </cfRule>
    <cfRule type="expression" dxfId="0" priority="901" stopIfTrue="1">
      <formula>AND(ISNUMBER(#REF!),#REF!&lt;200)</formula>
    </cfRule>
    <cfRule type="expression" dxfId="0" priority="902" stopIfTrue="1">
      <formula>AND(ISNUMBER(#REF!),#REF!&lt;200)</formula>
    </cfRule>
  </conditionalFormatting>
  <conditionalFormatting sqref="F219">
    <cfRule type="expression" dxfId="0" priority="510" stopIfTrue="1">
      <formula>AND(ISNUMBER(#REF!),#REF!&lt;200)</formula>
    </cfRule>
    <cfRule type="expression" dxfId="0" priority="511" stopIfTrue="1">
      <formula>AND(ISNUMBER(#REF!),#REF!&lt;200)</formula>
    </cfRule>
    <cfRule type="expression" dxfId="0" priority="512" stopIfTrue="1">
      <formula>AND(ISNUMBER(#REF!),#REF!&lt;200)</formula>
    </cfRule>
    <cfRule type="expression" dxfId="0" priority="513" stopIfTrue="1">
      <formula>AND(ISNUMBER(#REF!),#REF!&lt;200)</formula>
    </cfRule>
  </conditionalFormatting>
  <conditionalFormatting sqref="G219">
    <cfRule type="expression" dxfId="0" priority="879" stopIfTrue="1">
      <formula>AND(ISNUMBER(#REF!),#REF!&lt;200)</formula>
    </cfRule>
    <cfRule type="expression" dxfId="0" priority="880" stopIfTrue="1">
      <formula>AND(ISNUMBER(#REF!),#REF!&lt;200)</formula>
    </cfRule>
    <cfRule type="expression" dxfId="0" priority="881" stopIfTrue="1">
      <formula>AND(ISNUMBER(#REF!),#REF!&lt;200)</formula>
    </cfRule>
    <cfRule type="expression" dxfId="0" priority="882" stopIfTrue="1">
      <formula>AND(ISNUMBER(#REF!),#REF!&lt;200)</formula>
    </cfRule>
  </conditionalFormatting>
  <conditionalFormatting sqref="H219">
    <cfRule type="expression" dxfId="0" priority="861" stopIfTrue="1">
      <formula>AND(ISNUMBER(#REF!),#REF!&lt;200)</formula>
    </cfRule>
    <cfRule type="expression" dxfId="0" priority="862" stopIfTrue="1">
      <formula>AND(ISNUMBER(#REF!),#REF!&lt;200)</formula>
    </cfRule>
    <cfRule type="expression" dxfId="0" priority="863" stopIfTrue="1">
      <formula>AND(ISNUMBER(#REF!),#REF!&lt;200)</formula>
    </cfRule>
    <cfRule type="expression" dxfId="0" priority="864" stopIfTrue="1">
      <formula>AND(ISNUMBER(#REF!),#REF!&lt;200)</formula>
    </cfRule>
  </conditionalFormatting>
  <conditionalFormatting sqref="J219">
    <cfRule type="expression" dxfId="0" priority="302" stopIfTrue="1">
      <formula>AND(ISNUMBER(#REF!),#REF!&lt;200)</formula>
    </cfRule>
    <cfRule type="expression" dxfId="0" priority="303" stopIfTrue="1">
      <formula>AND(ISNUMBER(#REF!),#REF!&lt;200)</formula>
    </cfRule>
    <cfRule type="expression" dxfId="0" priority="304" stopIfTrue="1">
      <formula>AND(ISNUMBER(#REF!),#REF!&lt;200)</formula>
    </cfRule>
    <cfRule type="expression" dxfId="0" priority="305" stopIfTrue="1">
      <formula>AND(ISNUMBER(#REF!),#REF!&lt;200)</formula>
    </cfRule>
  </conditionalFormatting>
  <conditionalFormatting sqref="B220">
    <cfRule type="expression" dxfId="0" priority="895" stopIfTrue="1">
      <formula>AND(ISNUMBER(#REF!),#REF!&lt;200)</formula>
    </cfRule>
    <cfRule type="expression" dxfId="0" priority="896" stopIfTrue="1">
      <formula>AND(ISNUMBER(#REF!),#REF!&lt;200)</formula>
    </cfRule>
    <cfRule type="expression" dxfId="0" priority="897" stopIfTrue="1">
      <formula>AND(ISNUMBER(#REF!),#REF!&lt;200)</formula>
    </cfRule>
    <cfRule type="expression" dxfId="0" priority="898" stopIfTrue="1">
      <formula>AND(ISNUMBER(#REF!),#REF!&lt;200)</formula>
    </cfRule>
  </conditionalFormatting>
  <conditionalFormatting sqref="F220">
    <cfRule type="expression" dxfId="0" priority="506" stopIfTrue="1">
      <formula>AND(ISNUMBER(#REF!),#REF!&lt;200)</formula>
    </cfRule>
    <cfRule type="expression" dxfId="0" priority="507" stopIfTrue="1">
      <formula>AND(ISNUMBER(#REF!),#REF!&lt;200)</formula>
    </cfRule>
    <cfRule type="expression" dxfId="0" priority="508" stopIfTrue="1">
      <formula>AND(ISNUMBER(#REF!),#REF!&lt;200)</formula>
    </cfRule>
    <cfRule type="expression" dxfId="0" priority="509" stopIfTrue="1">
      <formula>AND(ISNUMBER(#REF!),#REF!&lt;200)</formula>
    </cfRule>
  </conditionalFormatting>
  <conditionalFormatting sqref="G220">
    <cfRule type="expression" dxfId="0" priority="875" stopIfTrue="1">
      <formula>AND(ISNUMBER(#REF!),#REF!&lt;200)</formula>
    </cfRule>
    <cfRule type="expression" dxfId="0" priority="876" stopIfTrue="1">
      <formula>AND(ISNUMBER(#REF!),#REF!&lt;200)</formula>
    </cfRule>
    <cfRule type="expression" dxfId="0" priority="877" stopIfTrue="1">
      <formula>AND(ISNUMBER(#REF!),#REF!&lt;200)</formula>
    </cfRule>
    <cfRule type="expression" dxfId="0" priority="878" stopIfTrue="1">
      <formula>AND(ISNUMBER(#REF!),#REF!&lt;200)</formula>
    </cfRule>
  </conditionalFormatting>
  <conditionalFormatting sqref="H220">
    <cfRule type="expression" dxfId="0" priority="857" stopIfTrue="1">
      <formula>AND(ISNUMBER(#REF!),#REF!&lt;200)</formula>
    </cfRule>
    <cfRule type="expression" dxfId="0" priority="858" stopIfTrue="1">
      <formula>AND(ISNUMBER(#REF!),#REF!&lt;200)</formula>
    </cfRule>
    <cfRule type="expression" dxfId="0" priority="859" stopIfTrue="1">
      <formula>AND(ISNUMBER(#REF!),#REF!&lt;200)</formula>
    </cfRule>
    <cfRule type="expression" dxfId="0" priority="860" stopIfTrue="1">
      <formula>AND(ISNUMBER(#REF!),#REF!&lt;200)</formula>
    </cfRule>
  </conditionalFormatting>
  <conditionalFormatting sqref="J220">
    <cfRule type="expression" dxfId="0" priority="298" stopIfTrue="1">
      <formula>AND(ISNUMBER(#REF!),#REF!&lt;200)</formula>
    </cfRule>
    <cfRule type="expression" dxfId="0" priority="299" stopIfTrue="1">
      <formula>AND(ISNUMBER(#REF!),#REF!&lt;200)</formula>
    </cfRule>
    <cfRule type="expression" dxfId="0" priority="300" stopIfTrue="1">
      <formula>AND(ISNUMBER(#REF!),#REF!&lt;200)</formula>
    </cfRule>
    <cfRule type="expression" dxfId="0" priority="301" stopIfTrue="1">
      <formula>AND(ISNUMBER(#REF!),#REF!&lt;200)</formula>
    </cfRule>
  </conditionalFormatting>
  <conditionalFormatting sqref="B221">
    <cfRule type="expression" dxfId="0" priority="891" stopIfTrue="1">
      <formula>AND(ISNUMBER(#REF!),#REF!&lt;200)</formula>
    </cfRule>
    <cfRule type="expression" dxfId="0" priority="892" stopIfTrue="1">
      <formula>AND(ISNUMBER(#REF!),#REF!&lt;200)</formula>
    </cfRule>
    <cfRule type="expression" dxfId="0" priority="893" stopIfTrue="1">
      <formula>AND(ISNUMBER(#REF!),#REF!&lt;200)</formula>
    </cfRule>
    <cfRule type="expression" dxfId="0" priority="894" stopIfTrue="1">
      <formula>AND(ISNUMBER(#REF!),#REF!&lt;200)</formula>
    </cfRule>
  </conditionalFormatting>
  <conditionalFormatting sqref="F221">
    <cfRule type="expression" dxfId="0" priority="502" stopIfTrue="1">
      <formula>AND(ISNUMBER(#REF!),#REF!&lt;200)</formula>
    </cfRule>
    <cfRule type="expression" dxfId="0" priority="503" stopIfTrue="1">
      <formula>AND(ISNUMBER(#REF!),#REF!&lt;200)</formula>
    </cfRule>
    <cfRule type="expression" dxfId="0" priority="504" stopIfTrue="1">
      <formula>AND(ISNUMBER(#REF!),#REF!&lt;200)</formula>
    </cfRule>
    <cfRule type="expression" dxfId="0" priority="505" stopIfTrue="1">
      <formula>AND(ISNUMBER(#REF!),#REF!&lt;200)</formula>
    </cfRule>
  </conditionalFormatting>
  <conditionalFormatting sqref="G221">
    <cfRule type="expression" dxfId="0" priority="871" stopIfTrue="1">
      <formula>AND(ISNUMBER(#REF!),#REF!&lt;200)</formula>
    </cfRule>
    <cfRule type="expression" dxfId="0" priority="872" stopIfTrue="1">
      <formula>AND(ISNUMBER(#REF!),#REF!&lt;200)</formula>
    </cfRule>
    <cfRule type="expression" dxfId="0" priority="873" stopIfTrue="1">
      <formula>AND(ISNUMBER(#REF!),#REF!&lt;200)</formula>
    </cfRule>
    <cfRule type="expression" dxfId="0" priority="874" stopIfTrue="1">
      <formula>AND(ISNUMBER(#REF!),#REF!&lt;200)</formula>
    </cfRule>
  </conditionalFormatting>
  <conditionalFormatting sqref="H221">
    <cfRule type="expression" dxfId="0" priority="853" stopIfTrue="1">
      <formula>AND(ISNUMBER(#REF!),#REF!&lt;200)</formula>
    </cfRule>
    <cfRule type="expression" dxfId="0" priority="854" stopIfTrue="1">
      <formula>AND(ISNUMBER(#REF!),#REF!&lt;200)</formula>
    </cfRule>
    <cfRule type="expression" dxfId="0" priority="855" stopIfTrue="1">
      <formula>AND(ISNUMBER(#REF!),#REF!&lt;200)</formula>
    </cfRule>
    <cfRule type="expression" dxfId="0" priority="856" stopIfTrue="1">
      <formula>AND(ISNUMBER(#REF!),#REF!&lt;200)</formula>
    </cfRule>
  </conditionalFormatting>
  <conditionalFormatting sqref="J221">
    <cfRule type="expression" dxfId="0" priority="294" stopIfTrue="1">
      <formula>AND(ISNUMBER(#REF!),#REF!&lt;200)</formula>
    </cfRule>
    <cfRule type="expression" dxfId="0" priority="295" stopIfTrue="1">
      <formula>AND(ISNUMBER(#REF!),#REF!&lt;200)</formula>
    </cfRule>
    <cfRule type="expression" dxfId="0" priority="296" stopIfTrue="1">
      <formula>AND(ISNUMBER(#REF!),#REF!&lt;200)</formula>
    </cfRule>
    <cfRule type="expression" dxfId="0" priority="297" stopIfTrue="1">
      <formula>AND(ISNUMBER(#REF!),#REF!&lt;200)</formula>
    </cfRule>
  </conditionalFormatting>
  <conditionalFormatting sqref="B222">
    <cfRule type="expression" dxfId="0" priority="887" stopIfTrue="1">
      <formula>AND(ISNUMBER(#REF!),#REF!&lt;200)</formula>
    </cfRule>
    <cfRule type="expression" dxfId="0" priority="888" stopIfTrue="1">
      <formula>AND(ISNUMBER(#REF!),#REF!&lt;200)</formula>
    </cfRule>
    <cfRule type="expression" dxfId="0" priority="889" stopIfTrue="1">
      <formula>AND(ISNUMBER(#REF!),#REF!&lt;200)</formula>
    </cfRule>
    <cfRule type="expression" dxfId="0" priority="890" stopIfTrue="1">
      <formula>AND(ISNUMBER(#REF!),#REF!&lt;200)</formula>
    </cfRule>
  </conditionalFormatting>
  <conditionalFormatting sqref="F222">
    <cfRule type="expression" dxfId="0" priority="498" stopIfTrue="1">
      <formula>AND(ISNUMBER(#REF!),#REF!&lt;200)</formula>
    </cfRule>
    <cfRule type="expression" dxfId="0" priority="499" stopIfTrue="1">
      <formula>AND(ISNUMBER(#REF!),#REF!&lt;200)</formula>
    </cfRule>
    <cfRule type="expression" dxfId="0" priority="500" stopIfTrue="1">
      <formula>AND(ISNUMBER(#REF!),#REF!&lt;200)</formula>
    </cfRule>
    <cfRule type="expression" dxfId="0" priority="501" stopIfTrue="1">
      <formula>AND(ISNUMBER(#REF!),#REF!&lt;200)</formula>
    </cfRule>
  </conditionalFormatting>
  <conditionalFormatting sqref="G222">
    <cfRule type="expression" dxfId="0" priority="867" stopIfTrue="1">
      <formula>AND(ISNUMBER(#REF!),#REF!&lt;200)</formula>
    </cfRule>
    <cfRule type="expression" dxfId="0" priority="868" stopIfTrue="1">
      <formula>AND(ISNUMBER(#REF!),#REF!&lt;200)</formula>
    </cfRule>
    <cfRule type="expression" dxfId="0" priority="869" stopIfTrue="1">
      <formula>AND(ISNUMBER(#REF!),#REF!&lt;200)</formula>
    </cfRule>
    <cfRule type="expression" dxfId="0" priority="870" stopIfTrue="1">
      <formula>AND(ISNUMBER(#REF!),#REF!&lt;200)</formula>
    </cfRule>
  </conditionalFormatting>
  <conditionalFormatting sqref="H222">
    <cfRule type="expression" dxfId="0" priority="849" stopIfTrue="1">
      <formula>AND(ISNUMBER(#REF!),#REF!&lt;200)</formula>
    </cfRule>
    <cfRule type="expression" dxfId="0" priority="850" stopIfTrue="1">
      <formula>AND(ISNUMBER(#REF!),#REF!&lt;200)</formula>
    </cfRule>
    <cfRule type="expression" dxfId="0" priority="851" stopIfTrue="1">
      <formula>AND(ISNUMBER(#REF!),#REF!&lt;200)</formula>
    </cfRule>
    <cfRule type="expression" dxfId="0" priority="852" stopIfTrue="1">
      <formula>AND(ISNUMBER(#REF!),#REF!&lt;200)</formula>
    </cfRule>
  </conditionalFormatting>
  <conditionalFormatting sqref="J222">
    <cfRule type="expression" dxfId="0" priority="290" stopIfTrue="1">
      <formula>AND(ISNUMBER(#REF!),#REF!&lt;200)</formula>
    </cfRule>
    <cfRule type="expression" dxfId="0" priority="291" stopIfTrue="1">
      <formula>AND(ISNUMBER(#REF!),#REF!&lt;200)</formula>
    </cfRule>
    <cfRule type="expression" dxfId="0" priority="292" stopIfTrue="1">
      <formula>AND(ISNUMBER(#REF!),#REF!&lt;200)</formula>
    </cfRule>
    <cfRule type="expression" dxfId="0" priority="293" stopIfTrue="1">
      <formula>AND(ISNUMBER(#REF!),#REF!&lt;200)</formula>
    </cfRule>
  </conditionalFormatting>
  <conditionalFormatting sqref="G223">
    <cfRule type="expression" dxfId="0" priority="845" stopIfTrue="1">
      <formula>AND(ISNUMBER(#REF!),#REF!&lt;200)</formula>
    </cfRule>
    <cfRule type="expression" dxfId="0" priority="846" stopIfTrue="1">
      <formula>AND(ISNUMBER(#REF!),#REF!&lt;200)</formula>
    </cfRule>
    <cfRule type="expression" dxfId="0" priority="847" stopIfTrue="1">
      <formula>AND(ISNUMBER(#REF!),#REF!&lt;200)</formula>
    </cfRule>
    <cfRule type="expression" dxfId="0" priority="848" stopIfTrue="1">
      <formula>AND(ISNUMBER(#REF!),#REF!&lt;200)</formula>
    </cfRule>
  </conditionalFormatting>
  <conditionalFormatting sqref="H223">
    <cfRule type="expression" dxfId="0" priority="831" stopIfTrue="1">
      <formula>AND(ISNUMBER(#REF!),#REF!&lt;200)</formula>
    </cfRule>
    <cfRule type="expression" dxfId="0" priority="832" stopIfTrue="1">
      <formula>AND(ISNUMBER(#REF!),#REF!&lt;200)</formula>
    </cfRule>
  </conditionalFormatting>
  <conditionalFormatting sqref="J223">
    <cfRule type="expression" dxfId="0" priority="286" stopIfTrue="1">
      <formula>AND(ISNUMBER(#REF!),#REF!&lt;200)</formula>
    </cfRule>
    <cfRule type="expression" dxfId="0" priority="287" stopIfTrue="1">
      <formula>AND(ISNUMBER(#REF!),#REF!&lt;200)</formula>
    </cfRule>
    <cfRule type="expression" dxfId="0" priority="288" stopIfTrue="1">
      <formula>AND(ISNUMBER(#REF!),#REF!&lt;200)</formula>
    </cfRule>
    <cfRule type="expression" dxfId="0" priority="289" stopIfTrue="1">
      <formula>AND(ISNUMBER(#REF!),#REF!&lt;200)</formula>
    </cfRule>
  </conditionalFormatting>
  <conditionalFormatting sqref="G224">
    <cfRule type="expression" dxfId="0" priority="842" stopIfTrue="1">
      <formula>AND(ISNUMBER(#REF!),#REF!&lt;200)</formula>
    </cfRule>
    <cfRule type="expression" dxfId="0" priority="843" stopIfTrue="1">
      <formula>AND(ISNUMBER(#REF!),#REF!&lt;200)</formula>
    </cfRule>
    <cfRule type="expression" dxfId="0" priority="844" stopIfTrue="1">
      <formula>AND(ISNUMBER(#REF!),#REF!&lt;200)</formula>
    </cfRule>
  </conditionalFormatting>
  <conditionalFormatting sqref="H224">
    <cfRule type="expression" dxfId="0" priority="827" stopIfTrue="1">
      <formula>AND(ISNUMBER(#REF!),#REF!&lt;200)</formula>
    </cfRule>
    <cfRule type="expression" dxfId="0" priority="828" stopIfTrue="1">
      <formula>AND(ISNUMBER(#REF!),#REF!&lt;200)</formula>
    </cfRule>
    <cfRule type="expression" dxfId="0" priority="829" stopIfTrue="1">
      <formula>AND(ISNUMBER(#REF!),#REF!&lt;200)</formula>
    </cfRule>
    <cfRule type="expression" dxfId="0" priority="830" stopIfTrue="1">
      <formula>AND(ISNUMBER(#REF!),#REF!&lt;200)</formula>
    </cfRule>
  </conditionalFormatting>
  <conditionalFormatting sqref="J224">
    <cfRule type="expression" dxfId="0" priority="282" stopIfTrue="1">
      <formula>AND(ISNUMBER(#REF!),#REF!&lt;200)</formula>
    </cfRule>
    <cfRule type="expression" dxfId="0" priority="283" stopIfTrue="1">
      <formula>AND(ISNUMBER(#REF!),#REF!&lt;200)</formula>
    </cfRule>
    <cfRule type="expression" dxfId="0" priority="284" stopIfTrue="1">
      <formula>AND(ISNUMBER(#REF!),#REF!&lt;200)</formula>
    </cfRule>
    <cfRule type="expression" dxfId="0" priority="285" stopIfTrue="1">
      <formula>AND(ISNUMBER(#REF!),#REF!&lt;200)</formula>
    </cfRule>
  </conditionalFormatting>
  <conditionalFormatting sqref="G225">
    <cfRule type="expression" dxfId="0" priority="839" stopIfTrue="1">
      <formula>AND(ISNUMBER(#REF!),#REF!&lt;200)</formula>
    </cfRule>
    <cfRule type="expression" dxfId="0" priority="840" stopIfTrue="1">
      <formula>AND(ISNUMBER(#REF!),#REF!&lt;200)</formula>
    </cfRule>
    <cfRule type="expression" dxfId="0" priority="841" stopIfTrue="1">
      <formula>AND(ISNUMBER(#REF!),#REF!&lt;200)</formula>
    </cfRule>
  </conditionalFormatting>
  <conditionalFormatting sqref="H225">
    <cfRule type="expression" dxfId="0" priority="823" stopIfTrue="1">
      <formula>AND(ISNUMBER(#REF!),#REF!&lt;200)</formula>
    </cfRule>
    <cfRule type="expression" dxfId="0" priority="824" stopIfTrue="1">
      <formula>AND(ISNUMBER(#REF!),#REF!&lt;200)</formula>
    </cfRule>
    <cfRule type="expression" dxfId="0" priority="825" stopIfTrue="1">
      <formula>AND(ISNUMBER(#REF!),#REF!&lt;200)</formula>
    </cfRule>
    <cfRule type="expression" dxfId="0" priority="826" stopIfTrue="1">
      <formula>AND(ISNUMBER(#REF!),#REF!&lt;200)</formula>
    </cfRule>
  </conditionalFormatting>
  <conditionalFormatting sqref="J225">
    <cfRule type="expression" dxfId="0" priority="278" stopIfTrue="1">
      <formula>AND(ISNUMBER(#REF!),#REF!&lt;200)</formula>
    </cfRule>
    <cfRule type="expression" dxfId="0" priority="279" stopIfTrue="1">
      <formula>AND(ISNUMBER(#REF!),#REF!&lt;200)</formula>
    </cfRule>
    <cfRule type="expression" dxfId="0" priority="280" stopIfTrue="1">
      <formula>AND(ISNUMBER(#REF!),#REF!&lt;200)</formula>
    </cfRule>
    <cfRule type="expression" dxfId="0" priority="281" stopIfTrue="1">
      <formula>AND(ISNUMBER(#REF!),#REF!&lt;200)</formula>
    </cfRule>
  </conditionalFormatting>
  <conditionalFormatting sqref="G226">
    <cfRule type="expression" dxfId="0" priority="836" stopIfTrue="1">
      <formula>AND(ISNUMBER(#REF!),#REF!&lt;200)</formula>
    </cfRule>
    <cfRule type="expression" dxfId="0" priority="837" stopIfTrue="1">
      <formula>AND(ISNUMBER(#REF!),#REF!&lt;200)</formula>
    </cfRule>
    <cfRule type="expression" dxfId="0" priority="838" stopIfTrue="1">
      <formula>AND(ISNUMBER(#REF!),#REF!&lt;200)</formula>
    </cfRule>
  </conditionalFormatting>
  <conditionalFormatting sqref="H226">
    <cfRule type="expression" dxfId="0" priority="819" stopIfTrue="1">
      <formula>AND(ISNUMBER(#REF!),#REF!&lt;200)</formula>
    </cfRule>
    <cfRule type="expression" dxfId="0" priority="820" stopIfTrue="1">
      <formula>AND(ISNUMBER(#REF!),#REF!&lt;200)</formula>
    </cfRule>
    <cfRule type="expression" dxfId="0" priority="821" stopIfTrue="1">
      <formula>AND(ISNUMBER(#REF!),#REF!&lt;200)</formula>
    </cfRule>
    <cfRule type="expression" dxfId="0" priority="822" stopIfTrue="1">
      <formula>AND(ISNUMBER(#REF!),#REF!&lt;200)</formula>
    </cfRule>
  </conditionalFormatting>
  <conditionalFormatting sqref="J226">
    <cfRule type="expression" dxfId="0" priority="274" stopIfTrue="1">
      <formula>AND(ISNUMBER(#REF!),#REF!&lt;200)</formula>
    </cfRule>
    <cfRule type="expression" dxfId="0" priority="275" stopIfTrue="1">
      <formula>AND(ISNUMBER(#REF!),#REF!&lt;200)</formula>
    </cfRule>
    <cfRule type="expression" dxfId="0" priority="276" stopIfTrue="1">
      <formula>AND(ISNUMBER(#REF!),#REF!&lt;200)</formula>
    </cfRule>
    <cfRule type="expression" dxfId="0" priority="277" stopIfTrue="1">
      <formula>AND(ISNUMBER(#REF!),#REF!&lt;200)</formula>
    </cfRule>
  </conditionalFormatting>
  <conditionalFormatting sqref="G227">
    <cfRule type="expression" dxfId="0" priority="833" stopIfTrue="1">
      <formula>AND(ISNUMBER(#REF!),#REF!&lt;200)</formula>
    </cfRule>
    <cfRule type="expression" dxfId="0" priority="834" stopIfTrue="1">
      <formula>AND(ISNUMBER(#REF!),#REF!&lt;200)</formula>
    </cfRule>
    <cfRule type="expression" dxfId="0" priority="835" stopIfTrue="1">
      <formula>AND(ISNUMBER(#REF!),#REF!&lt;200)</formula>
    </cfRule>
  </conditionalFormatting>
  <conditionalFormatting sqref="H227">
    <cfRule type="expression" dxfId="0" priority="815" stopIfTrue="1">
      <formula>AND(ISNUMBER(#REF!),#REF!&lt;200)</formula>
    </cfRule>
    <cfRule type="expression" dxfId="0" priority="816" stopIfTrue="1">
      <formula>AND(ISNUMBER(#REF!),#REF!&lt;200)</formula>
    </cfRule>
    <cfRule type="expression" dxfId="0" priority="817" stopIfTrue="1">
      <formula>AND(ISNUMBER(#REF!),#REF!&lt;200)</formula>
    </cfRule>
    <cfRule type="expression" dxfId="0" priority="818" stopIfTrue="1">
      <formula>AND(ISNUMBER(#REF!),#REF!&lt;200)</formula>
    </cfRule>
  </conditionalFormatting>
  <conditionalFormatting sqref="J227">
    <cfRule type="expression" dxfId="0" priority="270" stopIfTrue="1">
      <formula>AND(ISNUMBER(#REF!),#REF!&lt;200)</formula>
    </cfRule>
    <cfRule type="expression" dxfId="0" priority="271" stopIfTrue="1">
      <formula>AND(ISNUMBER(#REF!),#REF!&lt;200)</formula>
    </cfRule>
    <cfRule type="expression" dxfId="0" priority="272" stopIfTrue="1">
      <formula>AND(ISNUMBER(#REF!),#REF!&lt;200)</formula>
    </cfRule>
    <cfRule type="expression" dxfId="0" priority="273" stopIfTrue="1">
      <formula>AND(ISNUMBER(#REF!),#REF!&lt;200)</formula>
    </cfRule>
  </conditionalFormatting>
  <conditionalFormatting sqref="G228">
    <cfRule type="expression" dxfId="0" priority="812" stopIfTrue="1">
      <formula>AND(ISNUMBER(#REF!),#REF!&lt;200)</formula>
    </cfRule>
    <cfRule type="expression" dxfId="0" priority="813" stopIfTrue="1">
      <formula>AND(ISNUMBER(#REF!),#REF!&lt;200)</formula>
    </cfRule>
    <cfRule type="expression" dxfId="0" priority="814" stopIfTrue="1">
      <formula>AND(ISNUMBER(#REF!),#REF!&lt;200)</formula>
    </cfRule>
  </conditionalFormatting>
  <conditionalFormatting sqref="H228">
    <cfRule type="expression" dxfId="0" priority="798" stopIfTrue="1">
      <formula>AND(ISNUMBER(#REF!),#REF!&lt;200)</formula>
    </cfRule>
    <cfRule type="expression" dxfId="0" priority="799" stopIfTrue="1">
      <formula>AND(ISNUMBER(#REF!),#REF!&lt;200)</formula>
    </cfRule>
  </conditionalFormatting>
  <conditionalFormatting sqref="J228">
    <cfRule type="expression" dxfId="0" priority="266" stopIfTrue="1">
      <formula>AND(ISNUMBER(#REF!),#REF!&lt;200)</formula>
    </cfRule>
    <cfRule type="expression" dxfId="0" priority="267" stopIfTrue="1">
      <formula>AND(ISNUMBER(#REF!),#REF!&lt;200)</formula>
    </cfRule>
    <cfRule type="expression" dxfId="0" priority="268" stopIfTrue="1">
      <formula>AND(ISNUMBER(#REF!),#REF!&lt;200)</formula>
    </cfRule>
    <cfRule type="expression" dxfId="0" priority="269" stopIfTrue="1">
      <formula>AND(ISNUMBER(#REF!),#REF!&lt;200)</formula>
    </cfRule>
  </conditionalFormatting>
  <conditionalFormatting sqref="G229">
    <cfRule type="expression" dxfId="0" priority="809" stopIfTrue="1">
      <formula>AND(ISNUMBER(#REF!),#REF!&lt;200)</formula>
    </cfRule>
    <cfRule type="expression" dxfId="0" priority="810" stopIfTrue="1">
      <formula>AND(ISNUMBER(#REF!),#REF!&lt;200)</formula>
    </cfRule>
    <cfRule type="expression" dxfId="0" priority="811" stopIfTrue="1">
      <formula>AND(ISNUMBER(#REF!),#REF!&lt;200)</formula>
    </cfRule>
  </conditionalFormatting>
  <conditionalFormatting sqref="H229">
    <cfRule type="expression" dxfId="0" priority="794" stopIfTrue="1">
      <formula>AND(ISNUMBER(#REF!),#REF!&lt;200)</formula>
    </cfRule>
    <cfRule type="expression" dxfId="0" priority="795" stopIfTrue="1">
      <formula>AND(ISNUMBER(#REF!),#REF!&lt;200)</formula>
    </cfRule>
    <cfRule type="expression" dxfId="0" priority="796" stopIfTrue="1">
      <formula>AND(ISNUMBER(#REF!),#REF!&lt;200)</formula>
    </cfRule>
    <cfRule type="expression" dxfId="0" priority="797" stopIfTrue="1">
      <formula>AND(ISNUMBER(#REF!),#REF!&lt;200)</formula>
    </cfRule>
  </conditionalFormatting>
  <conditionalFormatting sqref="J229">
    <cfRule type="expression" dxfId="0" priority="262" stopIfTrue="1">
      <formula>AND(ISNUMBER(#REF!),#REF!&lt;200)</formula>
    </cfRule>
    <cfRule type="expression" dxfId="0" priority="263" stopIfTrue="1">
      <formula>AND(ISNUMBER(#REF!),#REF!&lt;200)</formula>
    </cfRule>
    <cfRule type="expression" dxfId="0" priority="264" stopIfTrue="1">
      <formula>AND(ISNUMBER(#REF!),#REF!&lt;200)</formula>
    </cfRule>
    <cfRule type="expression" dxfId="0" priority="265" stopIfTrue="1">
      <formula>AND(ISNUMBER(#REF!),#REF!&lt;200)</formula>
    </cfRule>
  </conditionalFormatting>
  <conditionalFormatting sqref="G230">
    <cfRule type="expression" dxfId="0" priority="806" stopIfTrue="1">
      <formula>AND(ISNUMBER(#REF!),#REF!&lt;200)</formula>
    </cfRule>
    <cfRule type="expression" dxfId="0" priority="807" stopIfTrue="1">
      <formula>AND(ISNUMBER(#REF!),#REF!&lt;200)</formula>
    </cfRule>
    <cfRule type="expression" dxfId="0" priority="808" stopIfTrue="1">
      <formula>AND(ISNUMBER(#REF!),#REF!&lt;200)</formula>
    </cfRule>
  </conditionalFormatting>
  <conditionalFormatting sqref="H230">
    <cfRule type="expression" dxfId="0" priority="790" stopIfTrue="1">
      <formula>AND(ISNUMBER(#REF!),#REF!&lt;200)</formula>
    </cfRule>
    <cfRule type="expression" dxfId="0" priority="791" stopIfTrue="1">
      <formula>AND(ISNUMBER(#REF!),#REF!&lt;200)</formula>
    </cfRule>
    <cfRule type="expression" dxfId="0" priority="792" stopIfTrue="1">
      <formula>AND(ISNUMBER(#REF!),#REF!&lt;200)</formula>
    </cfRule>
    <cfRule type="expression" dxfId="0" priority="793" stopIfTrue="1">
      <formula>AND(ISNUMBER(#REF!),#REF!&lt;200)</formula>
    </cfRule>
  </conditionalFormatting>
  <conditionalFormatting sqref="J230">
    <cfRule type="expression" dxfId="0" priority="258" stopIfTrue="1">
      <formula>AND(ISNUMBER(#REF!),#REF!&lt;200)</formula>
    </cfRule>
    <cfRule type="expression" dxfId="0" priority="259" stopIfTrue="1">
      <formula>AND(ISNUMBER(#REF!),#REF!&lt;200)</formula>
    </cfRule>
    <cfRule type="expression" dxfId="0" priority="260" stopIfTrue="1">
      <formula>AND(ISNUMBER(#REF!),#REF!&lt;200)</formula>
    </cfRule>
    <cfRule type="expression" dxfId="0" priority="261" stopIfTrue="1">
      <formula>AND(ISNUMBER(#REF!),#REF!&lt;200)</formula>
    </cfRule>
  </conditionalFormatting>
  <conditionalFormatting sqref="G231">
    <cfRule type="expression" dxfId="0" priority="803" stopIfTrue="1">
      <formula>AND(ISNUMBER(#REF!),#REF!&lt;200)</formula>
    </cfRule>
    <cfRule type="expression" dxfId="0" priority="804" stopIfTrue="1">
      <formula>AND(ISNUMBER(#REF!),#REF!&lt;200)</formula>
    </cfRule>
    <cfRule type="expression" dxfId="0" priority="805" stopIfTrue="1">
      <formula>AND(ISNUMBER(#REF!),#REF!&lt;200)</formula>
    </cfRule>
  </conditionalFormatting>
  <conditionalFormatting sqref="H231">
    <cfRule type="expression" dxfId="0" priority="786" stopIfTrue="1">
      <formula>AND(ISNUMBER(#REF!),#REF!&lt;200)</formula>
    </cfRule>
    <cfRule type="expression" dxfId="0" priority="787" stopIfTrue="1">
      <formula>AND(ISNUMBER(#REF!),#REF!&lt;200)</formula>
    </cfRule>
    <cfRule type="expression" dxfId="0" priority="788" stopIfTrue="1">
      <formula>AND(ISNUMBER(#REF!),#REF!&lt;200)</formula>
    </cfRule>
    <cfRule type="expression" dxfId="0" priority="789" stopIfTrue="1">
      <formula>AND(ISNUMBER(#REF!),#REF!&lt;200)</formula>
    </cfRule>
  </conditionalFormatting>
  <conditionalFormatting sqref="J231">
    <cfRule type="expression" dxfId="0" priority="254" stopIfTrue="1">
      <formula>AND(ISNUMBER(#REF!),#REF!&lt;200)</formula>
    </cfRule>
    <cfRule type="expression" dxfId="0" priority="255" stopIfTrue="1">
      <formula>AND(ISNUMBER(#REF!),#REF!&lt;200)</formula>
    </cfRule>
    <cfRule type="expression" dxfId="0" priority="256" stopIfTrue="1">
      <formula>AND(ISNUMBER(#REF!),#REF!&lt;200)</formula>
    </cfRule>
    <cfRule type="expression" dxfId="0" priority="257" stopIfTrue="1">
      <formula>AND(ISNUMBER(#REF!),#REF!&lt;200)</formula>
    </cfRule>
  </conditionalFormatting>
  <conditionalFormatting sqref="G232">
    <cfRule type="expression" dxfId="0" priority="800" stopIfTrue="1">
      <formula>AND(ISNUMBER(#REF!),#REF!&lt;200)</formula>
    </cfRule>
    <cfRule type="expression" dxfId="0" priority="801" stopIfTrue="1">
      <formula>AND(ISNUMBER(#REF!),#REF!&lt;200)</formula>
    </cfRule>
    <cfRule type="expression" dxfId="0" priority="802" stopIfTrue="1">
      <formula>AND(ISNUMBER(#REF!),#REF!&lt;200)</formula>
    </cfRule>
  </conditionalFormatting>
  <conditionalFormatting sqref="H232">
    <cfRule type="expression" dxfId="0" priority="782" stopIfTrue="1">
      <formula>AND(ISNUMBER(#REF!),#REF!&lt;200)</formula>
    </cfRule>
    <cfRule type="expression" dxfId="0" priority="783" stopIfTrue="1">
      <formula>AND(ISNUMBER(#REF!),#REF!&lt;200)</formula>
    </cfRule>
    <cfRule type="expression" dxfId="0" priority="784" stopIfTrue="1">
      <formula>AND(ISNUMBER(#REF!),#REF!&lt;200)</formula>
    </cfRule>
    <cfRule type="expression" dxfId="0" priority="785" stopIfTrue="1">
      <formula>AND(ISNUMBER(#REF!),#REF!&lt;200)</formula>
    </cfRule>
  </conditionalFormatting>
  <conditionalFormatting sqref="J232">
    <cfRule type="expression" dxfId="0" priority="250" stopIfTrue="1">
      <formula>AND(ISNUMBER(#REF!),#REF!&lt;200)</formula>
    </cfRule>
    <cfRule type="expression" dxfId="0" priority="251" stopIfTrue="1">
      <formula>AND(ISNUMBER(#REF!),#REF!&lt;200)</formula>
    </cfRule>
    <cfRule type="expression" dxfId="0" priority="252" stopIfTrue="1">
      <formula>AND(ISNUMBER(#REF!),#REF!&lt;200)</formula>
    </cfRule>
    <cfRule type="expression" dxfId="0" priority="253" stopIfTrue="1">
      <formula>AND(ISNUMBER(#REF!),#REF!&lt;200)</formula>
    </cfRule>
  </conditionalFormatting>
  <conditionalFormatting sqref="H249">
    <cfRule type="expression" dxfId="0" priority="746" stopIfTrue="1">
      <formula>AND(ISNUMBER(#REF!),#REF!&lt;200)</formula>
    </cfRule>
    <cfRule type="expression" dxfId="0" priority="747" stopIfTrue="1">
      <formula>AND(ISNUMBER(#REF!),#REF!&lt;200)</formula>
    </cfRule>
    <cfRule type="expression" dxfId="0" priority="748" stopIfTrue="1">
      <formula>AND(ISNUMBER(#REF!),#REF!&lt;200)</formula>
    </cfRule>
    <cfRule type="expression" dxfId="0" priority="749" stopIfTrue="1">
      <formula>AND(ISNUMBER(#REF!),#REF!&lt;200)</formula>
    </cfRule>
  </conditionalFormatting>
  <conditionalFormatting sqref="H250">
    <cfRule type="expression" dxfId="0" priority="742" stopIfTrue="1">
      <formula>AND(ISNUMBER(#REF!),#REF!&lt;200)</formula>
    </cfRule>
    <cfRule type="expression" dxfId="0" priority="743" stopIfTrue="1">
      <formula>AND(ISNUMBER(#REF!),#REF!&lt;200)</formula>
    </cfRule>
    <cfRule type="expression" dxfId="0" priority="744" stopIfTrue="1">
      <formula>AND(ISNUMBER(#REF!),#REF!&lt;200)</formula>
    </cfRule>
    <cfRule type="expression" dxfId="0" priority="745" stopIfTrue="1">
      <formula>AND(ISNUMBER(#REF!),#REF!&lt;200)</formula>
    </cfRule>
  </conditionalFormatting>
  <conditionalFormatting sqref="H251">
    <cfRule type="expression" dxfId="0" priority="738" stopIfTrue="1">
      <formula>AND(ISNUMBER(#REF!),#REF!&lt;200)</formula>
    </cfRule>
    <cfRule type="expression" dxfId="0" priority="739" stopIfTrue="1">
      <formula>AND(ISNUMBER(#REF!),#REF!&lt;200)</formula>
    </cfRule>
    <cfRule type="expression" dxfId="0" priority="740" stopIfTrue="1">
      <formula>AND(ISNUMBER(#REF!),#REF!&lt;200)</formula>
    </cfRule>
    <cfRule type="expression" dxfId="0" priority="741" stopIfTrue="1">
      <formula>AND(ISNUMBER(#REF!),#REF!&lt;200)</formula>
    </cfRule>
  </conditionalFormatting>
  <conditionalFormatting sqref="H252">
    <cfRule type="expression" dxfId="0" priority="734" stopIfTrue="1">
      <formula>AND(ISNUMBER(#REF!),#REF!&lt;200)</formula>
    </cfRule>
    <cfRule type="expression" dxfId="0" priority="735" stopIfTrue="1">
      <formula>AND(ISNUMBER(#REF!),#REF!&lt;200)</formula>
    </cfRule>
    <cfRule type="expression" dxfId="0" priority="736" stopIfTrue="1">
      <formula>AND(ISNUMBER(#REF!),#REF!&lt;200)</formula>
    </cfRule>
    <cfRule type="expression" dxfId="0" priority="737" stopIfTrue="1">
      <formula>AND(ISNUMBER(#REF!),#REF!&lt;200)</formula>
    </cfRule>
  </conditionalFormatting>
  <conditionalFormatting sqref="H253">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260">
    <cfRule type="expression" dxfId="0" priority="560" stopIfTrue="1">
      <formula>AND(ISNUMBER(#REF!),#REF!&lt;200)</formula>
    </cfRule>
    <cfRule type="expression" dxfId="0" priority="561" stopIfTrue="1">
      <formula>AND(ISNUMBER(#REF!),#REF!&lt;200)</formula>
    </cfRule>
  </conditionalFormatting>
  <conditionalFormatting sqref="F261">
    <cfRule type="expression" dxfId="0" priority="574" stopIfTrue="1">
      <formula>AND(ISNUMBER(#REF!),#REF!&lt;200)</formula>
    </cfRule>
    <cfRule type="expression" dxfId="0" priority="575" stopIfTrue="1">
      <formula>AND(ISNUMBER(#REF!),#REF!&lt;200)</formula>
    </cfRule>
    <cfRule type="expression" dxfId="0" priority="576" stopIfTrue="1">
      <formula>AND(ISNUMBER(#REF!),#REF!&lt;200)</formula>
    </cfRule>
    <cfRule type="expression" dxfId="0" priority="577" stopIfTrue="1">
      <formula>AND(ISNUMBER(#REF!),#REF!&lt;200)</formula>
    </cfRule>
  </conditionalFormatting>
  <conditionalFormatting sqref="H261">
    <cfRule type="expression" dxfId="0" priority="556" stopIfTrue="1">
      <formula>AND(ISNUMBER(#REF!),#REF!&lt;200)</formula>
    </cfRule>
    <cfRule type="expression" dxfId="0" priority="557" stopIfTrue="1">
      <formula>AND(ISNUMBER(#REF!),#REF!&lt;200)</formula>
    </cfRule>
    <cfRule type="expression" dxfId="0" priority="558" stopIfTrue="1">
      <formula>AND(ISNUMBER(#REF!),#REF!&lt;200)</formula>
    </cfRule>
    <cfRule type="expression" dxfId="0" priority="559" stopIfTrue="1">
      <formula>AND(ISNUMBER(#REF!),#REF!&lt;200)</formula>
    </cfRule>
  </conditionalFormatting>
  <conditionalFormatting sqref="F262">
    <cfRule type="expression" dxfId="0" priority="570" stopIfTrue="1">
      <formula>AND(ISNUMBER(#REF!),#REF!&lt;200)</formula>
    </cfRule>
    <cfRule type="expression" dxfId="0" priority="571" stopIfTrue="1">
      <formula>AND(ISNUMBER(#REF!),#REF!&lt;200)</formula>
    </cfRule>
    <cfRule type="expression" dxfId="0" priority="572" stopIfTrue="1">
      <formula>AND(ISNUMBER(#REF!),#REF!&lt;200)</formula>
    </cfRule>
    <cfRule type="expression" dxfId="0" priority="573" stopIfTrue="1">
      <formula>AND(ISNUMBER(#REF!),#REF!&lt;200)</formula>
    </cfRule>
  </conditionalFormatting>
  <conditionalFormatting sqref="H262">
    <cfRule type="expression" dxfId="0" priority="552" stopIfTrue="1">
      <formula>AND(ISNUMBER(#REF!),#REF!&lt;200)</formula>
    </cfRule>
    <cfRule type="expression" dxfId="0" priority="553" stopIfTrue="1">
      <formula>AND(ISNUMBER(#REF!),#REF!&lt;200)</formula>
    </cfRule>
    <cfRule type="expression" dxfId="0" priority="554" stopIfTrue="1">
      <formula>AND(ISNUMBER(#REF!),#REF!&lt;200)</formula>
    </cfRule>
    <cfRule type="expression" dxfId="0" priority="555" stopIfTrue="1">
      <formula>AND(ISNUMBER(#REF!),#REF!&lt;200)</formula>
    </cfRule>
  </conditionalFormatting>
  <conditionalFormatting sqref="F263">
    <cfRule type="expression" dxfId="0" priority="566" stopIfTrue="1">
      <formula>AND(ISNUMBER(#REF!),#REF!&lt;200)</formula>
    </cfRule>
    <cfRule type="expression" dxfId="0" priority="567" stopIfTrue="1">
      <formula>AND(ISNUMBER(#REF!),#REF!&lt;200)</formula>
    </cfRule>
    <cfRule type="expression" dxfId="0" priority="568" stopIfTrue="1">
      <formula>AND(ISNUMBER(#REF!),#REF!&lt;200)</formula>
    </cfRule>
    <cfRule type="expression" dxfId="0" priority="569" stopIfTrue="1">
      <formula>AND(ISNUMBER(#REF!),#REF!&lt;200)</formula>
    </cfRule>
  </conditionalFormatting>
  <conditionalFormatting sqref="H263">
    <cfRule type="expression" dxfId="0" priority="548" stopIfTrue="1">
      <formula>AND(ISNUMBER(#REF!),#REF!&lt;200)</formula>
    </cfRule>
    <cfRule type="expression" dxfId="0" priority="549" stopIfTrue="1">
      <formula>AND(ISNUMBER(#REF!),#REF!&lt;200)</formula>
    </cfRule>
    <cfRule type="expression" dxfId="0" priority="550" stopIfTrue="1">
      <formula>AND(ISNUMBER(#REF!),#REF!&lt;200)</formula>
    </cfRule>
    <cfRule type="expression" dxfId="0" priority="551" stopIfTrue="1">
      <formula>AND(ISNUMBER(#REF!),#REF!&lt;200)</formula>
    </cfRule>
  </conditionalFormatting>
  <conditionalFormatting sqref="F264">
    <cfRule type="expression" dxfId="0" priority="562" stopIfTrue="1">
      <formula>AND(ISNUMBER(#REF!),#REF!&lt;200)</formula>
    </cfRule>
    <cfRule type="expression" dxfId="0" priority="563" stopIfTrue="1">
      <formula>AND(ISNUMBER(#REF!),#REF!&lt;200)</formula>
    </cfRule>
    <cfRule type="expression" dxfId="0" priority="564" stopIfTrue="1">
      <formula>AND(ISNUMBER(#REF!),#REF!&lt;200)</formula>
    </cfRule>
    <cfRule type="expression" dxfId="0" priority="565" stopIfTrue="1">
      <formula>AND(ISNUMBER(#REF!),#REF!&lt;200)</formula>
    </cfRule>
  </conditionalFormatting>
  <conditionalFormatting sqref="H264">
    <cfRule type="expression" dxfId="0" priority="544" stopIfTrue="1">
      <formula>AND(ISNUMBER(#REF!),#REF!&lt;200)</formula>
    </cfRule>
    <cfRule type="expression" dxfId="0" priority="545" stopIfTrue="1">
      <formula>AND(ISNUMBER(#REF!),#REF!&lt;200)</formula>
    </cfRule>
    <cfRule type="expression" dxfId="0" priority="546" stopIfTrue="1">
      <formula>AND(ISNUMBER(#REF!),#REF!&lt;200)</formula>
    </cfRule>
    <cfRule type="expression" dxfId="0" priority="547" stopIfTrue="1">
      <formula>AND(ISNUMBER(#REF!),#REF!&lt;200)</formula>
    </cfRule>
  </conditionalFormatting>
  <conditionalFormatting sqref="F279">
    <cfRule type="expression" dxfId="0" priority="527" stopIfTrue="1">
      <formula>AND(ISNUMBER(#REF!),#REF!&lt;200)</formula>
    </cfRule>
  </conditionalFormatting>
  <conditionalFormatting sqref="H279">
    <cfRule type="expression" dxfId="0" priority="529" stopIfTrue="1">
      <formula>AND(ISNUMBER(#REF!),#REF!&lt;200)</formula>
    </cfRule>
  </conditionalFormatting>
  <conditionalFormatting sqref="F280">
    <cfRule type="expression" dxfId="0" priority="524" stopIfTrue="1">
      <formula>AND(ISNUMBER(#REF!),#REF!&lt;200)</formula>
    </cfRule>
  </conditionalFormatting>
  <conditionalFormatting sqref="H280">
    <cfRule type="expression" dxfId="0" priority="526" stopIfTrue="1">
      <formula>AND(ISNUMBER(#REF!),#REF!&lt;200)</formula>
    </cfRule>
  </conditionalFormatting>
  <conditionalFormatting sqref="H281">
    <cfRule type="expression" dxfId="0" priority="523" stopIfTrue="1">
      <formula>AND(ISNUMBER(#REF!),#REF!&lt;200)</formula>
    </cfRule>
  </conditionalFormatting>
  <conditionalFormatting sqref="H282">
    <cfRule type="expression" dxfId="0" priority="519" stopIfTrue="1">
      <formula>AND(ISNUMBER(#REF!),#REF!&lt;200)</formula>
    </cfRule>
    <cfRule type="expression" dxfId="0" priority="520" stopIfTrue="1">
      <formula>AND(ISNUMBER(#REF!),#REF!&lt;200)</formula>
    </cfRule>
  </conditionalFormatting>
  <conditionalFormatting sqref="F283">
    <cfRule type="expression" dxfId="0" priority="516" stopIfTrue="1">
      <formula>AND(ISNUMBER(#REF!),#REF!&lt;200)</formula>
    </cfRule>
  </conditionalFormatting>
  <conditionalFormatting sqref="H283">
    <cfRule type="expression" dxfId="0" priority="518" stopIfTrue="1">
      <formula>AND(ISNUMBER(#REF!),#REF!&lt;200)</formula>
    </cfRule>
  </conditionalFormatting>
  <conditionalFormatting sqref="G286:H286">
    <cfRule type="expression" dxfId="0" priority="587" stopIfTrue="1">
      <formula>AND(ISNUMBER(#REF!),#REF!&lt;200)</formula>
    </cfRule>
  </conditionalFormatting>
  <conditionalFormatting sqref="G286">
    <cfRule type="expression" dxfId="0" priority="586" stopIfTrue="1">
      <formula>AND(ISNUMBER(#REF!),#REF!&lt;200)</formula>
    </cfRule>
  </conditionalFormatting>
  <conditionalFormatting sqref="H286">
    <cfRule type="expression" dxfId="0" priority="588" stopIfTrue="1">
      <formula>AND(ISNUMBER(#REF!),#REF!&lt;200)</formula>
    </cfRule>
  </conditionalFormatting>
  <conditionalFormatting sqref="G287:H287">
    <cfRule type="expression" dxfId="0" priority="584" stopIfTrue="1">
      <formula>AND(ISNUMBER(#REF!),#REF!&lt;200)</formula>
    </cfRule>
  </conditionalFormatting>
  <conditionalFormatting sqref="G287">
    <cfRule type="expression" dxfId="0" priority="583" stopIfTrue="1">
      <formula>AND(ISNUMBER(#REF!),#REF!&lt;200)</formula>
    </cfRule>
  </conditionalFormatting>
  <conditionalFormatting sqref="H287">
    <cfRule type="expression" dxfId="0" priority="585" stopIfTrue="1">
      <formula>AND(ISNUMBER(#REF!),#REF!&lt;200)</formula>
    </cfRule>
  </conditionalFormatting>
  <conditionalFormatting sqref="F296:H296">
    <cfRule type="expression" dxfId="0" priority="143" stopIfTrue="1">
      <formula>AND(ISNUMBER(#REF!),#REF!&lt;200)</formula>
    </cfRule>
    <cfRule type="expression" dxfId="0" priority="144" stopIfTrue="1">
      <formula>AND(ISNUMBER(#REF!),#REF!&lt;200)</formula>
    </cfRule>
  </conditionalFormatting>
  <conditionalFormatting sqref="F296:G296">
    <cfRule type="expression" dxfId="0" priority="141" stopIfTrue="1">
      <formula>AND(ISNUMBER(#REF!),#REF!&lt;200)</formula>
    </cfRule>
    <cfRule type="expression" dxfId="0" priority="142" stopIfTrue="1">
      <formula>AND(ISNUMBER(#REF!),#REF!&lt;200)</formula>
    </cfRule>
  </conditionalFormatting>
  <conditionalFormatting sqref="H296">
    <cfRule type="expression" dxfId="0" priority="139" stopIfTrue="1">
      <formula>AND(ISNUMBER(#REF!),#REF!&lt;200)</formula>
    </cfRule>
    <cfRule type="expression" dxfId="0" priority="140" stopIfTrue="1">
      <formula>AND(ISNUMBER(#REF!),#REF!&lt;200)</formula>
    </cfRule>
  </conditionalFormatting>
  <conditionalFormatting sqref="F297">
    <cfRule type="expression" dxfId="0" priority="135" stopIfTrue="1">
      <formula>AND(ISNUMBER(#REF!),#REF!&lt;200)</formula>
    </cfRule>
    <cfRule type="expression" dxfId="0" priority="136" stopIfTrue="1">
      <formula>AND(ISNUMBER(#REF!),#REF!&lt;200)</formula>
    </cfRule>
  </conditionalFormatting>
  <conditionalFormatting sqref="H297">
    <cfRule type="expression" dxfId="0" priority="133" stopIfTrue="1">
      <formula>AND(ISNUMBER(#REF!),#REF!&lt;200)</formula>
    </cfRule>
    <cfRule type="expression" dxfId="0" priority="134" stopIfTrue="1">
      <formula>AND(ISNUMBER(#REF!),#REF!&lt;200)</formula>
    </cfRule>
  </conditionalFormatting>
  <conditionalFormatting sqref="F298">
    <cfRule type="expression" dxfId="0" priority="129" stopIfTrue="1">
      <formula>AND(ISNUMBER(#REF!),#REF!&lt;200)</formula>
    </cfRule>
    <cfRule type="expression" dxfId="0" priority="130" stopIfTrue="1">
      <formula>AND(ISNUMBER(#REF!),#REF!&lt;200)</formula>
    </cfRule>
  </conditionalFormatting>
  <conditionalFormatting sqref="H298">
    <cfRule type="expression" dxfId="0" priority="127" stopIfTrue="1">
      <formula>AND(ISNUMBER(#REF!),#REF!&lt;200)</formula>
    </cfRule>
    <cfRule type="expression" dxfId="0" priority="128" stopIfTrue="1">
      <formula>AND(ISNUMBER(#REF!),#REF!&lt;200)</formula>
    </cfRule>
  </conditionalFormatting>
  <conditionalFormatting sqref="F299">
    <cfRule type="expression" dxfId="0" priority="123" stopIfTrue="1">
      <formula>AND(ISNUMBER(#REF!),#REF!&lt;200)</formula>
    </cfRule>
    <cfRule type="expression" dxfId="0" priority="124" stopIfTrue="1">
      <formula>AND(ISNUMBER(#REF!),#REF!&lt;200)</formula>
    </cfRule>
  </conditionalFormatting>
  <conditionalFormatting sqref="H299">
    <cfRule type="expression" dxfId="0" priority="121" stopIfTrue="1">
      <formula>AND(ISNUMBER(#REF!),#REF!&lt;200)</formula>
    </cfRule>
    <cfRule type="expression" dxfId="0" priority="122" stopIfTrue="1">
      <formula>AND(ISNUMBER(#REF!),#REF!&lt;200)</formula>
    </cfRule>
  </conditionalFormatting>
  <conditionalFormatting sqref="H300">
    <cfRule type="expression" dxfId="0" priority="115" stopIfTrue="1">
      <formula>AND(ISNUMBER(#REF!),#REF!&lt;200)</formula>
    </cfRule>
    <cfRule type="expression" dxfId="0" priority="116" stopIfTrue="1">
      <formula>AND(ISNUMBER(#REF!),#REF!&lt;200)</formula>
    </cfRule>
  </conditionalFormatting>
  <conditionalFormatting sqref="H301">
    <cfRule type="expression" dxfId="0" priority="93" stopIfTrue="1">
      <formula>AND(ISNUMBER(#REF!),#REF!&lt;200)</formula>
    </cfRule>
    <cfRule type="expression" dxfId="0" priority="94" stopIfTrue="1">
      <formula>AND(ISNUMBER(#REF!),#REF!&lt;200)</formula>
    </cfRule>
    <cfRule type="expression" dxfId="0" priority="95" stopIfTrue="1">
      <formula>AND(ISNUMBER(#REF!),#REF!&lt;200)</formula>
    </cfRule>
    <cfRule type="expression" dxfId="0" priority="96" stopIfTrue="1">
      <formula>AND(ISNUMBER(#REF!),#REF!&lt;200)</formula>
    </cfRule>
  </conditionalFormatting>
  <conditionalFormatting sqref="H30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H303">
    <cfRule type="expression" dxfId="0" priority="85" stopIfTrue="1">
      <formula>AND(ISNUMBER(#REF!),#REF!&lt;200)</formula>
    </cfRule>
    <cfRule type="expression" dxfId="0" priority="86" stopIfTrue="1">
      <formula>AND(ISNUMBER(#REF!),#REF!&lt;200)</formula>
    </cfRule>
    <cfRule type="expression" dxfId="0" priority="87" stopIfTrue="1">
      <formula>AND(ISNUMBER(#REF!),#REF!&lt;200)</formula>
    </cfRule>
    <cfRule type="expression" dxfId="0" priority="88" stopIfTrue="1">
      <formula>AND(ISNUMBER(#REF!),#REF!&lt;200)</formula>
    </cfRule>
  </conditionalFormatting>
  <conditionalFormatting sqref="H304">
    <cfRule type="expression" dxfId="0" priority="81" stopIfTrue="1">
      <formula>AND(ISNUMBER(#REF!),#REF!&lt;200)</formula>
    </cfRule>
    <cfRule type="expression" dxfId="0" priority="82" stopIfTrue="1">
      <formula>AND(ISNUMBER(#REF!),#REF!&lt;200)</formula>
    </cfRule>
    <cfRule type="expression" dxfId="0" priority="83" stopIfTrue="1">
      <formula>AND(ISNUMBER(#REF!),#REF!&lt;200)</formula>
    </cfRule>
    <cfRule type="expression" dxfId="0" priority="84" stopIfTrue="1">
      <formula>AND(ISNUMBER(#REF!),#REF!&lt;200)</formula>
    </cfRule>
  </conditionalFormatting>
  <conditionalFormatting sqref="H305">
    <cfRule type="expression" dxfId="0" priority="77" stopIfTrue="1">
      <formula>AND(ISNUMBER(#REF!),#REF!&lt;200)</formula>
    </cfRule>
    <cfRule type="expression" dxfId="0" priority="78" stopIfTrue="1">
      <formula>AND(ISNUMBER(#REF!),#REF!&lt;200)</formula>
    </cfRule>
    <cfRule type="expression" dxfId="0" priority="79" stopIfTrue="1">
      <formula>AND(ISNUMBER(#REF!),#REF!&lt;200)</formula>
    </cfRule>
    <cfRule type="expression" dxfId="0" priority="80" stopIfTrue="1">
      <formula>AND(ISNUMBER(#REF!),#REF!&lt;200)</formula>
    </cfRule>
  </conditionalFormatting>
  <conditionalFormatting sqref="H306">
    <cfRule type="expression" dxfId="0" priority="73" stopIfTrue="1">
      <formula>AND(ISNUMBER(#REF!),#REF!&lt;200)</formula>
    </cfRule>
    <cfRule type="expression" dxfId="0" priority="74" stopIfTrue="1">
      <formula>AND(ISNUMBER(#REF!),#REF!&lt;200)</formula>
    </cfRule>
    <cfRule type="expression" dxfId="0" priority="75" stopIfTrue="1">
      <formula>AND(ISNUMBER(#REF!),#REF!&lt;200)</formula>
    </cfRule>
    <cfRule type="expression" dxfId="0" priority="76" stopIfTrue="1">
      <formula>AND(ISNUMBER(#REF!),#REF!&lt;200)</formula>
    </cfRule>
  </conditionalFormatting>
  <conditionalFormatting sqref="H307">
    <cfRule type="expression" dxfId="0" priority="69" stopIfTrue="1">
      <formula>AND(ISNUMBER(#REF!),#REF!&lt;200)</formula>
    </cfRule>
    <cfRule type="expression" dxfId="0" priority="70" stopIfTrue="1">
      <formula>AND(ISNUMBER(#REF!),#REF!&lt;200)</formula>
    </cfRule>
    <cfRule type="expression" dxfId="0" priority="71" stopIfTrue="1">
      <formula>AND(ISNUMBER(#REF!),#REF!&lt;200)</formula>
    </cfRule>
    <cfRule type="expression" dxfId="0" priority="72" stopIfTrue="1">
      <formula>AND(ISNUMBER(#REF!),#REF!&lt;200)</formula>
    </cfRule>
  </conditionalFormatting>
  <conditionalFormatting sqref="H308">
    <cfRule type="expression" dxfId="0" priority="65" stopIfTrue="1">
      <formula>AND(ISNUMBER(#REF!),#REF!&lt;200)</formula>
    </cfRule>
    <cfRule type="expression" dxfId="0" priority="66" stopIfTrue="1">
      <formula>AND(ISNUMBER(#REF!),#REF!&lt;200)</formula>
    </cfRule>
    <cfRule type="expression" dxfId="0" priority="67" stopIfTrue="1">
      <formula>AND(ISNUMBER(#REF!),#REF!&lt;200)</formula>
    </cfRule>
    <cfRule type="expression" dxfId="0" priority="68" stopIfTrue="1">
      <formula>AND(ISNUMBER(#REF!),#REF!&lt;200)</formula>
    </cfRule>
  </conditionalFormatting>
  <conditionalFormatting sqref="H309">
    <cfRule type="expression" dxfId="0" priority="61" stopIfTrue="1">
      <formula>AND(ISNUMBER(#REF!),#REF!&lt;200)</formula>
    </cfRule>
    <cfRule type="expression" dxfId="0" priority="62" stopIfTrue="1">
      <formula>AND(ISNUMBER(#REF!),#REF!&lt;200)</formula>
    </cfRule>
    <cfRule type="expression" dxfId="0" priority="63" stopIfTrue="1">
      <formula>AND(ISNUMBER(#REF!),#REF!&lt;200)</formula>
    </cfRule>
    <cfRule type="expression" dxfId="0" priority="64" stopIfTrue="1">
      <formula>AND(ISNUMBER(#REF!),#REF!&lt;200)</formula>
    </cfRule>
  </conditionalFormatting>
  <conditionalFormatting sqref="H310">
    <cfRule type="expression" dxfId="0" priority="57" stopIfTrue="1">
      <formula>AND(ISNUMBER(#REF!),#REF!&lt;200)</formula>
    </cfRule>
    <cfRule type="expression" dxfId="0" priority="58" stopIfTrue="1">
      <formula>AND(ISNUMBER(#REF!),#REF!&lt;200)</formula>
    </cfRule>
    <cfRule type="expression" dxfId="0" priority="59" stopIfTrue="1">
      <formula>AND(ISNUMBER(#REF!),#REF!&lt;200)</formula>
    </cfRule>
    <cfRule type="expression" dxfId="0" priority="60" stopIfTrue="1">
      <formula>AND(ISNUMBER(#REF!),#REF!&lt;200)</formula>
    </cfRule>
  </conditionalFormatting>
  <conditionalFormatting sqref="H311">
    <cfRule type="expression" dxfId="0" priority="53" stopIfTrue="1">
      <formula>AND(ISNUMBER(#REF!),#REF!&lt;200)</formula>
    </cfRule>
    <cfRule type="expression" dxfId="0" priority="54" stopIfTrue="1">
      <formula>AND(ISNUMBER(#REF!),#REF!&lt;200)</formula>
    </cfRule>
    <cfRule type="expression" dxfId="0" priority="55" stopIfTrue="1">
      <formula>AND(ISNUMBER(#REF!),#REF!&lt;200)</formula>
    </cfRule>
    <cfRule type="expression" dxfId="0" priority="56" stopIfTrue="1">
      <formula>AND(ISNUMBER(#REF!),#REF!&lt;200)</formula>
    </cfRule>
  </conditionalFormatting>
  <conditionalFormatting sqref="H312">
    <cfRule type="expression" dxfId="0" priority="49" stopIfTrue="1">
      <formula>AND(ISNUMBER(#REF!),#REF!&lt;200)</formula>
    </cfRule>
    <cfRule type="expression" dxfId="0" priority="50" stopIfTrue="1">
      <formula>AND(ISNUMBER(#REF!),#REF!&lt;200)</formula>
    </cfRule>
    <cfRule type="expression" dxfId="0" priority="51" stopIfTrue="1">
      <formula>AND(ISNUMBER(#REF!),#REF!&lt;200)</formula>
    </cfRule>
    <cfRule type="expression" dxfId="0" priority="52" stopIfTrue="1">
      <formula>AND(ISNUMBER(#REF!),#REF!&lt;200)</formula>
    </cfRule>
  </conditionalFormatting>
  <conditionalFormatting sqref="H313">
    <cfRule type="expression" dxfId="0" priority="45" stopIfTrue="1">
      <formula>AND(ISNUMBER(#REF!),#REF!&lt;200)</formula>
    </cfRule>
    <cfRule type="expression" dxfId="0" priority="46" stopIfTrue="1">
      <formula>AND(ISNUMBER(#REF!),#REF!&lt;200)</formula>
    </cfRule>
    <cfRule type="expression" dxfId="0" priority="47" stopIfTrue="1">
      <formula>AND(ISNUMBER(#REF!),#REF!&lt;200)</formula>
    </cfRule>
    <cfRule type="expression" dxfId="0" priority="48" stopIfTrue="1">
      <formula>AND(ISNUMBER(#REF!),#REF!&lt;200)</formula>
    </cfRule>
  </conditionalFormatting>
  <conditionalFormatting sqref="H314">
    <cfRule type="expression" dxfId="0" priority="41" stopIfTrue="1">
      <formula>AND(ISNUMBER(#REF!),#REF!&lt;200)</formula>
    </cfRule>
    <cfRule type="expression" dxfId="0" priority="42" stopIfTrue="1">
      <formula>AND(ISNUMBER(#REF!),#REF!&lt;200)</formula>
    </cfRule>
    <cfRule type="expression" dxfId="0" priority="43" stopIfTrue="1">
      <formula>AND(ISNUMBER(#REF!),#REF!&lt;200)</formula>
    </cfRule>
    <cfRule type="expression" dxfId="0" priority="44" stopIfTrue="1">
      <formula>AND(ISNUMBER(#REF!),#REF!&lt;200)</formula>
    </cfRule>
  </conditionalFormatting>
  <conditionalFormatting sqref="H315">
    <cfRule type="expression" dxfId="0" priority="37" stopIfTrue="1">
      <formula>AND(ISNUMBER(#REF!),#REF!&lt;200)</formula>
    </cfRule>
    <cfRule type="expression" dxfId="0" priority="38" stopIfTrue="1">
      <formula>AND(ISNUMBER(#REF!),#REF!&lt;200)</formula>
    </cfRule>
    <cfRule type="expression" dxfId="0" priority="39" stopIfTrue="1">
      <formula>AND(ISNUMBER(#REF!),#REF!&lt;200)</formula>
    </cfRule>
    <cfRule type="expression" dxfId="0" priority="40" stopIfTrue="1">
      <formula>AND(ISNUMBER(#REF!),#REF!&lt;200)</formula>
    </cfRule>
  </conditionalFormatting>
  <conditionalFormatting sqref="H316">
    <cfRule type="expression" dxfId="0" priority="33" stopIfTrue="1">
      <formula>AND(ISNUMBER(#REF!),#REF!&lt;200)</formula>
    </cfRule>
    <cfRule type="expression" dxfId="0" priority="34" stopIfTrue="1">
      <formula>AND(ISNUMBER(#REF!),#REF!&lt;200)</formula>
    </cfRule>
    <cfRule type="expression" dxfId="0" priority="35" stopIfTrue="1">
      <formula>AND(ISNUMBER(#REF!),#REF!&lt;200)</formula>
    </cfRule>
    <cfRule type="expression" dxfId="0" priority="36" stopIfTrue="1">
      <formula>AND(ISNUMBER(#REF!),#REF!&lt;200)</formula>
    </cfRule>
  </conditionalFormatting>
  <conditionalFormatting sqref="H317">
    <cfRule type="expression" dxfId="0" priority="29" stopIfTrue="1">
      <formula>AND(ISNUMBER(#REF!),#REF!&lt;200)</formula>
    </cfRule>
    <cfRule type="expression" dxfId="0" priority="30" stopIfTrue="1">
      <formula>AND(ISNUMBER(#REF!),#REF!&lt;200)</formula>
    </cfRule>
    <cfRule type="expression" dxfId="0" priority="31" stopIfTrue="1">
      <formula>AND(ISNUMBER(#REF!),#REF!&lt;200)</formula>
    </cfRule>
    <cfRule type="expression" dxfId="0" priority="32" stopIfTrue="1">
      <formula>AND(ISNUMBER(#REF!),#REF!&lt;200)</formula>
    </cfRule>
  </conditionalFormatting>
  <conditionalFormatting sqref="H318">
    <cfRule type="expression" dxfId="0" priority="25" stopIfTrue="1">
      <formula>AND(ISNUMBER(#REF!),#REF!&lt;200)</formula>
    </cfRule>
    <cfRule type="expression" dxfId="0" priority="26" stopIfTrue="1">
      <formula>AND(ISNUMBER(#REF!),#REF!&lt;200)</formula>
    </cfRule>
    <cfRule type="expression" dxfId="0" priority="27" stopIfTrue="1">
      <formula>AND(ISNUMBER(#REF!),#REF!&lt;200)</formula>
    </cfRule>
    <cfRule type="expression" dxfId="0" priority="28" stopIfTrue="1">
      <formula>AND(ISNUMBER(#REF!),#REF!&lt;200)</formula>
    </cfRule>
  </conditionalFormatting>
  <conditionalFormatting sqref="H319">
    <cfRule type="expression" dxfId="0" priority="21" stopIfTrue="1">
      <formula>AND(ISNUMBER(#REF!),#REF!&lt;200)</formula>
    </cfRule>
    <cfRule type="expression" dxfId="0" priority="22" stopIfTrue="1">
      <formula>AND(ISNUMBER(#REF!),#REF!&lt;200)</formula>
    </cfRule>
    <cfRule type="expression" dxfId="0" priority="23" stopIfTrue="1">
      <formula>AND(ISNUMBER(#REF!),#REF!&lt;200)</formula>
    </cfRule>
    <cfRule type="expression" dxfId="0" priority="24" stopIfTrue="1">
      <formula>AND(ISNUMBER(#REF!),#REF!&lt;200)</formula>
    </cfRule>
  </conditionalFormatting>
  <conditionalFormatting sqref="H320">
    <cfRule type="expression" dxfId="0" priority="17" stopIfTrue="1">
      <formula>AND(ISNUMBER(#REF!),#REF!&lt;200)</formula>
    </cfRule>
    <cfRule type="expression" dxfId="0" priority="18" stopIfTrue="1">
      <formula>AND(ISNUMBER(#REF!),#REF!&lt;200)</formula>
    </cfRule>
    <cfRule type="expression" dxfId="0" priority="19" stopIfTrue="1">
      <formula>AND(ISNUMBER(#REF!),#REF!&lt;200)</formula>
    </cfRule>
    <cfRule type="expression" dxfId="0" priority="20" stopIfTrue="1">
      <formula>AND(ISNUMBER(#REF!),#REF!&lt;200)</formula>
    </cfRule>
  </conditionalFormatting>
  <conditionalFormatting sqref="H321">
    <cfRule type="expression" dxfId="0" priority="105" stopIfTrue="1">
      <formula>AND(ISNUMBER(#REF!),#REF!&lt;200)</formula>
    </cfRule>
    <cfRule type="expression" dxfId="0" priority="106" stopIfTrue="1">
      <formula>AND(ISNUMBER(#REF!),#REF!&lt;200)</formula>
    </cfRule>
    <cfRule type="expression" dxfId="0" priority="107" stopIfTrue="1">
      <formula>AND(ISNUMBER(#REF!),#REF!&lt;200)</formula>
    </cfRule>
    <cfRule type="expression" dxfId="0" priority="108" stopIfTrue="1">
      <formula>AND(ISNUMBER(#REF!),#REF!&lt;200)</formula>
    </cfRule>
  </conditionalFormatting>
  <conditionalFormatting sqref="Q321">
    <cfRule type="expression" dxfId="0" priority="113" stopIfTrue="1">
      <formula>AND(ISNUMBER(#REF!),#REF!&lt;200)</formula>
    </cfRule>
    <cfRule type="cellIs" priority="114" stopIfTrue="1" operator="greaterThan">
      <formula>400000</formula>
    </cfRule>
  </conditionalFormatting>
  <conditionalFormatting sqref="H339">
    <cfRule type="expression" dxfId="0" priority="724" stopIfTrue="1">
      <formula>AND(ISNUMBER(#REF!),#REF!&lt;200)</formula>
    </cfRule>
    <cfRule type="expression" dxfId="0" priority="725" stopIfTrue="1">
      <formula>AND(ISNUMBER(#REF!),#REF!&lt;200)</formula>
    </cfRule>
  </conditionalFormatting>
  <conditionalFormatting sqref="J339">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340">
    <cfRule type="expression" dxfId="0" priority="720" stopIfTrue="1">
      <formula>AND(ISNUMBER(#REF!),#REF!&lt;200)</formula>
    </cfRule>
    <cfRule type="expression" dxfId="0" priority="723" stopIfTrue="1">
      <formula>AND(ISNUMBER(#REF!),#REF!&lt;200)</formula>
    </cfRule>
  </conditionalFormatting>
  <conditionalFormatting sqref="H340">
    <cfRule type="expression" dxfId="0" priority="718" stopIfTrue="1">
      <formula>AND(ISNUMBER(#REF!),#REF!&lt;200)</formula>
    </cfRule>
    <cfRule type="expression" dxfId="0" priority="719" stopIfTrue="1">
      <formula>AND(ISNUMBER(#REF!),#REF!&lt;200)</formula>
    </cfRule>
  </conditionalFormatting>
  <conditionalFormatting sqref="J340">
    <cfRule type="expression" dxfId="0" priority="390" stopIfTrue="1">
      <formula>AND(ISNUMBER(#REF!),#REF!&lt;200)</formula>
    </cfRule>
    <cfRule type="expression" dxfId="0" priority="391" stopIfTrue="1">
      <formula>AND(ISNUMBER(#REF!),#REF!&lt;200)</formula>
    </cfRule>
    <cfRule type="expression" dxfId="0" priority="392" stopIfTrue="1">
      <formula>AND(ISNUMBER(#REF!),#REF!&lt;200)</formula>
    </cfRule>
    <cfRule type="expression" dxfId="0" priority="393" stopIfTrue="1">
      <formula>AND(ISNUMBER(#REF!),#REF!&lt;200)</formula>
    </cfRule>
  </conditionalFormatting>
  <conditionalFormatting sqref="H341">
    <cfRule type="expression" dxfId="0" priority="712" stopIfTrue="1">
      <formula>AND(ISNUMBER(#REF!),#REF!&lt;200)</formula>
    </cfRule>
    <cfRule type="expression" dxfId="0" priority="713" stopIfTrue="1">
      <formula>AND(ISNUMBER(#REF!),#REF!&lt;200)</formula>
    </cfRule>
  </conditionalFormatting>
  <conditionalFormatting sqref="J341">
    <cfRule type="expression" dxfId="0" priority="386" stopIfTrue="1">
      <formula>AND(ISNUMBER(#REF!),#REF!&lt;200)</formula>
    </cfRule>
    <cfRule type="expression" dxfId="0" priority="387" stopIfTrue="1">
      <formula>AND(ISNUMBER(#REF!),#REF!&lt;200)</formula>
    </cfRule>
    <cfRule type="expression" dxfId="0" priority="388" stopIfTrue="1">
      <formula>AND(ISNUMBER(#REF!),#REF!&lt;200)</formula>
    </cfRule>
    <cfRule type="expression" dxfId="0" priority="389" stopIfTrue="1">
      <formula>AND(ISNUMBER(#REF!),#REF!&lt;200)</formula>
    </cfRule>
  </conditionalFormatting>
  <conditionalFormatting sqref="F342">
    <cfRule type="expression" dxfId="0" priority="708" stopIfTrue="1">
      <formula>AND(ISNUMBER(#REF!),#REF!&lt;200)</formula>
    </cfRule>
    <cfRule type="expression" dxfId="0" priority="711" stopIfTrue="1">
      <formula>AND(ISNUMBER(#REF!),#REF!&lt;200)</formula>
    </cfRule>
  </conditionalFormatting>
  <conditionalFormatting sqref="H342">
    <cfRule type="expression" dxfId="0" priority="706" stopIfTrue="1">
      <formula>AND(ISNUMBER(#REF!),#REF!&lt;200)</formula>
    </cfRule>
    <cfRule type="expression" dxfId="0" priority="707" stopIfTrue="1">
      <formula>AND(ISNUMBER(#REF!),#REF!&lt;200)</formula>
    </cfRule>
  </conditionalFormatting>
  <conditionalFormatting sqref="J342">
    <cfRule type="expression" dxfId="0" priority="382" stopIfTrue="1">
      <formula>AND(ISNUMBER(#REF!),#REF!&lt;200)</formula>
    </cfRule>
    <cfRule type="expression" dxfId="0" priority="383" stopIfTrue="1">
      <formula>AND(ISNUMBER(#REF!),#REF!&lt;200)</formula>
    </cfRule>
    <cfRule type="expression" dxfId="0" priority="384" stopIfTrue="1">
      <formula>AND(ISNUMBER(#REF!),#REF!&lt;200)</formula>
    </cfRule>
    <cfRule type="expression" dxfId="0" priority="385" stopIfTrue="1">
      <formula>AND(ISNUMBER(#REF!),#REF!&lt;200)</formula>
    </cfRule>
  </conditionalFormatting>
  <conditionalFormatting sqref="F343:G343">
    <cfRule type="expression" dxfId="0" priority="702" stopIfTrue="1">
      <formula>AND(ISNUMBER(#REF!),#REF!&lt;200)</formula>
    </cfRule>
    <cfRule type="expression" dxfId="0" priority="705" stopIfTrue="1">
      <formula>AND(ISNUMBER(#REF!),#REF!&lt;200)</formula>
    </cfRule>
  </conditionalFormatting>
  <conditionalFormatting sqref="F343:H343">
    <cfRule type="expression" dxfId="0" priority="703" stopIfTrue="1">
      <formula>AND(ISNUMBER(#REF!),#REF!&lt;200)</formula>
    </cfRule>
    <cfRule type="expression" dxfId="0" priority="704" stopIfTrue="1">
      <formula>AND(ISNUMBER(#REF!),#REF!&lt;200)</formula>
    </cfRule>
  </conditionalFormatting>
  <conditionalFormatting sqref="H343">
    <cfRule type="expression" dxfId="0" priority="700" stopIfTrue="1">
      <formula>AND(ISNUMBER(#REF!),#REF!&lt;200)</formula>
    </cfRule>
    <cfRule type="expression" dxfId="0" priority="701" stopIfTrue="1">
      <formula>AND(ISNUMBER(#REF!),#REF!&lt;200)</formula>
    </cfRule>
  </conditionalFormatting>
  <conditionalFormatting sqref="J343">
    <cfRule type="expression" dxfId="0" priority="378" stopIfTrue="1">
      <formula>AND(ISNUMBER(#REF!),#REF!&lt;200)</formula>
    </cfRule>
    <cfRule type="expression" dxfId="0" priority="379" stopIfTrue="1">
      <formula>AND(ISNUMBER(#REF!),#REF!&lt;200)</formula>
    </cfRule>
    <cfRule type="expression" dxfId="0" priority="380" stopIfTrue="1">
      <formula>AND(ISNUMBER(#REF!),#REF!&lt;200)</formula>
    </cfRule>
    <cfRule type="expression" dxfId="0" priority="381" stopIfTrue="1">
      <formula>AND(ISNUMBER(#REF!),#REF!&lt;200)</formula>
    </cfRule>
  </conditionalFormatting>
  <conditionalFormatting sqref="F344">
    <cfRule type="expression" dxfId="0" priority="696" stopIfTrue="1">
      <formula>AND(ISNUMBER(#REF!),#REF!&lt;200)</formula>
    </cfRule>
    <cfRule type="expression" dxfId="0" priority="697" stopIfTrue="1">
      <formula>AND(ISNUMBER(#REF!),#REF!&lt;200)</formula>
    </cfRule>
    <cfRule type="expression" dxfId="0" priority="698" stopIfTrue="1">
      <formula>AND(ISNUMBER(#REF!),#REF!&lt;200)</formula>
    </cfRule>
    <cfRule type="expression" dxfId="0" priority="699" stopIfTrue="1">
      <formula>AND(ISNUMBER(#REF!),#REF!&lt;200)</formula>
    </cfRule>
  </conditionalFormatting>
  <conditionalFormatting sqref="G344">
    <cfRule type="expression" dxfId="1" priority="692" stopIfTrue="1">
      <formula>AND(ISNUMBER(#REF!),#REF!&lt;200)</formula>
    </cfRule>
    <cfRule type="expression" dxfId="1" priority="695" stopIfTrue="1">
      <formula>AND(ISNUMBER(#REF!),#REF!&lt;200)</formula>
    </cfRule>
  </conditionalFormatting>
  <conditionalFormatting sqref="G344:H344">
    <cfRule type="expression" dxfId="1" priority="693" stopIfTrue="1">
      <formula>AND(ISNUMBER(#REF!),#REF!&lt;200)</formula>
    </cfRule>
    <cfRule type="expression" dxfId="1" priority="694" stopIfTrue="1">
      <formula>AND(ISNUMBER(#REF!),#REF!&lt;200)</formula>
    </cfRule>
  </conditionalFormatting>
  <conditionalFormatting sqref="H344">
    <cfRule type="expression" dxfId="1" priority="690" stopIfTrue="1">
      <formula>AND(ISNUMBER(#REF!),#REF!&lt;200)</formula>
    </cfRule>
    <cfRule type="expression" dxfId="1" priority="691" stopIfTrue="1">
      <formula>AND(ISNUMBER(#REF!),#REF!&lt;200)</formula>
    </cfRule>
  </conditionalFormatting>
  <conditionalFormatting sqref="J344">
    <cfRule type="expression" dxfId="0" priority="374" stopIfTrue="1">
      <formula>AND(ISNUMBER(#REF!),#REF!&lt;200)</formula>
    </cfRule>
    <cfRule type="expression" dxfId="0" priority="375" stopIfTrue="1">
      <formula>AND(ISNUMBER(#REF!),#REF!&lt;200)</formula>
    </cfRule>
    <cfRule type="expression" dxfId="0" priority="376" stopIfTrue="1">
      <formula>AND(ISNUMBER(#REF!),#REF!&lt;200)</formula>
    </cfRule>
    <cfRule type="expression" dxfId="0" priority="377" stopIfTrue="1">
      <formula>AND(ISNUMBER(#REF!),#REF!&lt;200)</formula>
    </cfRule>
  </conditionalFormatting>
  <conditionalFormatting sqref="F345">
    <cfRule type="expression" dxfId="0" priority="686" stopIfTrue="1">
      <formula>AND(ISNUMBER(#REF!),#REF!&lt;200)</formula>
    </cfRule>
    <cfRule type="expression" dxfId="0" priority="687" stopIfTrue="1">
      <formula>AND(ISNUMBER(#REF!),#REF!&lt;200)</formula>
    </cfRule>
    <cfRule type="expression" dxfId="0" priority="688" stopIfTrue="1">
      <formula>AND(ISNUMBER(#REF!),#REF!&lt;200)</formula>
    </cfRule>
    <cfRule type="expression" dxfId="0" priority="689" stopIfTrue="1">
      <formula>AND(ISNUMBER(#REF!),#REF!&lt;200)</formula>
    </cfRule>
  </conditionalFormatting>
  <conditionalFormatting sqref="G345">
    <cfRule type="expression" dxfId="0" priority="682" stopIfTrue="1">
      <formula>AND(ISNUMBER(#REF!),#REF!&lt;200)</formula>
    </cfRule>
    <cfRule type="expression" dxfId="0" priority="685" stopIfTrue="1">
      <formula>AND(ISNUMBER(#REF!),#REF!&lt;200)</formula>
    </cfRule>
  </conditionalFormatting>
  <conditionalFormatting sqref="G345:H345">
    <cfRule type="expression" dxfId="0" priority="683" stopIfTrue="1">
      <formula>AND(ISNUMBER(#REF!),#REF!&lt;200)</formula>
    </cfRule>
    <cfRule type="expression" dxfId="0" priority="684" stopIfTrue="1">
      <formula>AND(ISNUMBER(#REF!),#REF!&lt;200)</formula>
    </cfRule>
  </conditionalFormatting>
  <conditionalFormatting sqref="H345">
    <cfRule type="expression" dxfId="0" priority="680" stopIfTrue="1">
      <formula>AND(ISNUMBER(#REF!),#REF!&lt;200)</formula>
    </cfRule>
    <cfRule type="expression" dxfId="0" priority="681" stopIfTrue="1">
      <formula>AND(ISNUMBER(#REF!),#REF!&lt;200)</formula>
    </cfRule>
  </conditionalFormatting>
  <conditionalFormatting sqref="J345">
    <cfRule type="expression" dxfId="0" priority="370" stopIfTrue="1">
      <formula>AND(ISNUMBER(#REF!),#REF!&lt;200)</formula>
    </cfRule>
    <cfRule type="expression" dxfId="0" priority="371" stopIfTrue="1">
      <formula>AND(ISNUMBER(#REF!),#REF!&lt;200)</formula>
    </cfRule>
    <cfRule type="expression" dxfId="0" priority="372" stopIfTrue="1">
      <formula>AND(ISNUMBER(#REF!),#REF!&lt;200)</formula>
    </cfRule>
    <cfRule type="expression" dxfId="0" priority="373" stopIfTrue="1">
      <formula>AND(ISNUMBER(#REF!),#REF!&lt;200)</formula>
    </cfRule>
  </conditionalFormatting>
  <conditionalFormatting sqref="F346">
    <cfRule type="expression" dxfId="0" priority="676" stopIfTrue="1">
      <formula>AND(ISNUMBER(#REF!),#REF!&lt;200)</formula>
    </cfRule>
    <cfRule type="expression" dxfId="0" priority="677" stopIfTrue="1">
      <formula>AND(ISNUMBER(#REF!),#REF!&lt;200)</formula>
    </cfRule>
    <cfRule type="expression" dxfId="0" priority="678" stopIfTrue="1">
      <formula>AND(ISNUMBER(#REF!),#REF!&lt;200)</formula>
    </cfRule>
    <cfRule type="expression" dxfId="0" priority="679" stopIfTrue="1">
      <formula>AND(ISNUMBER(#REF!),#REF!&lt;200)</formula>
    </cfRule>
  </conditionalFormatting>
  <conditionalFormatting sqref="G346">
    <cfRule type="expression" dxfId="0" priority="672" stopIfTrue="1">
      <formula>AND(ISNUMBER(#REF!),#REF!&lt;200)</formula>
    </cfRule>
    <cfRule type="expression" dxfId="0" priority="675" stopIfTrue="1">
      <formula>AND(ISNUMBER(#REF!),#REF!&lt;200)</formula>
    </cfRule>
  </conditionalFormatting>
  <conditionalFormatting sqref="G346:H346">
    <cfRule type="expression" dxfId="0" priority="673" stopIfTrue="1">
      <formula>AND(ISNUMBER(#REF!),#REF!&lt;200)</formula>
    </cfRule>
    <cfRule type="expression" dxfId="0" priority="674" stopIfTrue="1">
      <formula>AND(ISNUMBER(#REF!),#REF!&lt;200)</formula>
    </cfRule>
  </conditionalFormatting>
  <conditionalFormatting sqref="H346">
    <cfRule type="expression" dxfId="0" priority="670" stopIfTrue="1">
      <formula>AND(ISNUMBER(#REF!),#REF!&lt;200)</formula>
    </cfRule>
    <cfRule type="expression" dxfId="0" priority="671" stopIfTrue="1">
      <formula>AND(ISNUMBER(#REF!),#REF!&lt;200)</formula>
    </cfRule>
  </conditionalFormatting>
  <conditionalFormatting sqref="J346">
    <cfRule type="expression" dxfId="0" priority="366" stopIfTrue="1">
      <formula>AND(ISNUMBER(#REF!),#REF!&lt;200)</formula>
    </cfRule>
    <cfRule type="expression" dxfId="0" priority="367" stopIfTrue="1">
      <formula>AND(ISNUMBER(#REF!),#REF!&lt;200)</formula>
    </cfRule>
    <cfRule type="expression" dxfId="0" priority="368" stopIfTrue="1">
      <formula>AND(ISNUMBER(#REF!),#REF!&lt;200)</formula>
    </cfRule>
    <cfRule type="expression" dxfId="0" priority="369" stopIfTrue="1">
      <formula>AND(ISNUMBER(#REF!),#REF!&lt;200)</formula>
    </cfRule>
  </conditionalFormatting>
  <conditionalFormatting sqref="F347">
    <cfRule type="expression" dxfId="0" priority="666" stopIfTrue="1">
      <formula>AND(ISNUMBER(#REF!),#REF!&lt;200)</formula>
    </cfRule>
    <cfRule type="expression" dxfId="0" priority="667" stopIfTrue="1">
      <formula>AND(ISNUMBER(#REF!),#REF!&lt;200)</formula>
    </cfRule>
    <cfRule type="expression" dxfId="0" priority="668" stopIfTrue="1">
      <formula>AND(ISNUMBER(#REF!),#REF!&lt;200)</formula>
    </cfRule>
    <cfRule type="expression" dxfId="0" priority="669" stopIfTrue="1">
      <formula>AND(ISNUMBER(#REF!),#REF!&lt;200)</formula>
    </cfRule>
  </conditionalFormatting>
  <conditionalFormatting sqref="G347">
    <cfRule type="expression" dxfId="0" priority="662" stopIfTrue="1">
      <formula>AND(ISNUMBER(#REF!),#REF!&lt;200)</formula>
    </cfRule>
    <cfRule type="expression" dxfId="0" priority="665" stopIfTrue="1">
      <formula>AND(ISNUMBER(#REF!),#REF!&lt;200)</formula>
    </cfRule>
  </conditionalFormatting>
  <conditionalFormatting sqref="G347:H347">
    <cfRule type="expression" dxfId="0" priority="663" stopIfTrue="1">
      <formula>AND(ISNUMBER(#REF!),#REF!&lt;200)</formula>
    </cfRule>
    <cfRule type="expression" dxfId="0" priority="664" stopIfTrue="1">
      <formula>AND(ISNUMBER(#REF!),#REF!&lt;200)</formula>
    </cfRule>
  </conditionalFormatting>
  <conditionalFormatting sqref="H347">
    <cfRule type="expression" dxfId="0" priority="660" stopIfTrue="1">
      <formula>AND(ISNUMBER(#REF!),#REF!&lt;200)</formula>
    </cfRule>
    <cfRule type="expression" dxfId="0" priority="661" stopIfTrue="1">
      <formula>AND(ISNUMBER(#REF!),#REF!&lt;200)</formula>
    </cfRule>
  </conditionalFormatting>
  <conditionalFormatting sqref="J347">
    <cfRule type="expression" dxfId="0" priority="362" stopIfTrue="1">
      <formula>AND(ISNUMBER(#REF!),#REF!&lt;200)</formula>
    </cfRule>
    <cfRule type="expression" dxfId="0" priority="363" stopIfTrue="1">
      <formula>AND(ISNUMBER(#REF!),#REF!&lt;200)</formula>
    </cfRule>
    <cfRule type="expression" dxfId="0" priority="364" stopIfTrue="1">
      <formula>AND(ISNUMBER(#REF!),#REF!&lt;200)</formula>
    </cfRule>
    <cfRule type="expression" dxfId="0" priority="365" stopIfTrue="1">
      <formula>AND(ISNUMBER(#REF!),#REF!&lt;200)</formula>
    </cfRule>
  </conditionalFormatting>
  <conditionalFormatting sqref="F348">
    <cfRule type="expression" dxfId="1" priority="656" stopIfTrue="1">
      <formula>AND(ISNUMBER(#REF!),#REF!&lt;200)</formula>
    </cfRule>
    <cfRule type="expression" dxfId="1" priority="657" stopIfTrue="1">
      <formula>AND(ISNUMBER(#REF!),#REF!&lt;200)</formula>
    </cfRule>
    <cfRule type="expression" dxfId="1" priority="658" stopIfTrue="1">
      <formula>AND(ISNUMBER(#REF!),#REF!&lt;200)</formula>
    </cfRule>
    <cfRule type="expression" dxfId="1" priority="659" stopIfTrue="1">
      <formula>AND(ISNUMBER(#REF!),#REF!&lt;200)</formula>
    </cfRule>
  </conditionalFormatting>
  <conditionalFormatting sqref="G348">
    <cfRule type="expression" dxfId="0" priority="652" stopIfTrue="1">
      <formula>AND(ISNUMBER(#REF!),#REF!&lt;200)</formula>
    </cfRule>
    <cfRule type="expression" dxfId="0" priority="655" stopIfTrue="1">
      <formula>AND(ISNUMBER(#REF!),#REF!&lt;200)</formula>
    </cfRule>
  </conditionalFormatting>
  <conditionalFormatting sqref="G348:H348">
    <cfRule type="expression" dxfId="0" priority="653" stopIfTrue="1">
      <formula>AND(ISNUMBER(#REF!),#REF!&lt;200)</formula>
    </cfRule>
    <cfRule type="expression" dxfId="0" priority="654" stopIfTrue="1">
      <formula>AND(ISNUMBER(#REF!),#REF!&lt;200)</formula>
    </cfRule>
  </conditionalFormatting>
  <conditionalFormatting sqref="H348">
    <cfRule type="expression" dxfId="0" priority="650" stopIfTrue="1">
      <formula>AND(ISNUMBER(#REF!),#REF!&lt;200)</formula>
    </cfRule>
    <cfRule type="expression" dxfId="0" priority="651" stopIfTrue="1">
      <formula>AND(ISNUMBER(#REF!),#REF!&lt;200)</formula>
    </cfRule>
  </conditionalFormatting>
  <conditionalFormatting sqref="J348">
    <cfRule type="expression" dxfId="1" priority="358" stopIfTrue="1">
      <formula>AND(ISNUMBER(#REF!),#REF!&lt;200)</formula>
    </cfRule>
    <cfRule type="expression" dxfId="1" priority="359" stopIfTrue="1">
      <formula>AND(ISNUMBER(#REF!),#REF!&lt;200)</formula>
    </cfRule>
    <cfRule type="expression" dxfId="1" priority="360" stopIfTrue="1">
      <formula>AND(ISNUMBER(#REF!),#REF!&lt;200)</formula>
    </cfRule>
    <cfRule type="expression" dxfId="1" priority="361" stopIfTrue="1">
      <formula>AND(ISNUMBER(#REF!),#REF!&lt;200)</formula>
    </cfRule>
  </conditionalFormatting>
  <conditionalFormatting sqref="F349">
    <cfRule type="expression" dxfId="0" priority="646" stopIfTrue="1">
      <formula>AND(ISNUMBER(#REF!),#REF!&lt;200)</formula>
    </cfRule>
    <cfRule type="expression" dxfId="0" priority="647" stopIfTrue="1">
      <formula>AND(ISNUMBER(#REF!),#REF!&lt;200)</formula>
    </cfRule>
    <cfRule type="expression" dxfId="0" priority="648" stopIfTrue="1">
      <formula>AND(ISNUMBER(#REF!),#REF!&lt;200)</formula>
    </cfRule>
    <cfRule type="expression" dxfId="0" priority="649" stopIfTrue="1">
      <formula>AND(ISNUMBER(#REF!),#REF!&lt;200)</formula>
    </cfRule>
  </conditionalFormatting>
  <conditionalFormatting sqref="G349">
    <cfRule type="expression" dxfId="1" priority="642" stopIfTrue="1">
      <formula>AND(ISNUMBER(#REF!),#REF!&lt;200)</formula>
    </cfRule>
    <cfRule type="expression" dxfId="1" priority="645" stopIfTrue="1">
      <formula>AND(ISNUMBER(#REF!),#REF!&lt;200)</formula>
    </cfRule>
  </conditionalFormatting>
  <conditionalFormatting sqref="G349:H349">
    <cfRule type="expression" dxfId="1" priority="643" stopIfTrue="1">
      <formula>AND(ISNUMBER(#REF!),#REF!&lt;200)</formula>
    </cfRule>
    <cfRule type="expression" dxfId="1" priority="644" stopIfTrue="1">
      <formula>AND(ISNUMBER(#REF!),#REF!&lt;200)</formula>
    </cfRule>
  </conditionalFormatting>
  <conditionalFormatting sqref="H349">
    <cfRule type="expression" dxfId="1" priority="640" stopIfTrue="1">
      <formula>AND(ISNUMBER(#REF!),#REF!&lt;200)</formula>
    </cfRule>
    <cfRule type="expression" dxfId="1" priority="641" stopIfTrue="1">
      <formula>AND(ISNUMBER(#REF!),#REF!&lt;200)</formula>
    </cfRule>
  </conditionalFormatting>
  <conditionalFormatting sqref="J349">
    <cfRule type="expression" dxfId="0" priority="354" stopIfTrue="1">
      <formula>AND(ISNUMBER(#REF!),#REF!&lt;200)</formula>
    </cfRule>
    <cfRule type="expression" dxfId="0" priority="355" stopIfTrue="1">
      <formula>AND(ISNUMBER(#REF!),#REF!&lt;200)</formula>
    </cfRule>
    <cfRule type="expression" dxfId="0" priority="356" stopIfTrue="1">
      <formula>AND(ISNUMBER(#REF!),#REF!&lt;200)</formula>
    </cfRule>
    <cfRule type="expression" dxfId="0" priority="357" stopIfTrue="1">
      <formula>AND(ISNUMBER(#REF!),#REF!&lt;200)</formula>
    </cfRule>
  </conditionalFormatting>
  <conditionalFormatting sqref="F350">
    <cfRule type="expression" dxfId="0" priority="636" stopIfTrue="1">
      <formula>AND(ISNUMBER(#REF!),#REF!&lt;200)</formula>
    </cfRule>
    <cfRule type="expression" dxfId="0" priority="637" stopIfTrue="1">
      <formula>AND(ISNUMBER(#REF!),#REF!&lt;200)</formula>
    </cfRule>
    <cfRule type="expression" dxfId="0" priority="638" stopIfTrue="1">
      <formula>AND(ISNUMBER(#REF!),#REF!&lt;200)</formula>
    </cfRule>
    <cfRule type="expression" dxfId="0" priority="639" stopIfTrue="1">
      <formula>AND(ISNUMBER(#REF!),#REF!&lt;200)</formula>
    </cfRule>
  </conditionalFormatting>
  <conditionalFormatting sqref="G350">
    <cfRule type="expression" dxfId="0" priority="632" stopIfTrue="1">
      <formula>AND(ISNUMBER(#REF!),#REF!&lt;200)</formula>
    </cfRule>
    <cfRule type="expression" dxfId="0" priority="635" stopIfTrue="1">
      <formula>AND(ISNUMBER(#REF!),#REF!&lt;200)</formula>
    </cfRule>
  </conditionalFormatting>
  <conditionalFormatting sqref="G350:H350">
    <cfRule type="expression" dxfId="0" priority="633" stopIfTrue="1">
      <formula>AND(ISNUMBER(#REF!),#REF!&lt;200)</formula>
    </cfRule>
    <cfRule type="expression" dxfId="0" priority="634" stopIfTrue="1">
      <formula>AND(ISNUMBER(#REF!),#REF!&lt;200)</formula>
    </cfRule>
  </conditionalFormatting>
  <conditionalFormatting sqref="H350">
    <cfRule type="expression" dxfId="0" priority="630" stopIfTrue="1">
      <formula>AND(ISNUMBER(#REF!),#REF!&lt;200)</formula>
    </cfRule>
    <cfRule type="expression" dxfId="0" priority="631" stopIfTrue="1">
      <formula>AND(ISNUMBER(#REF!),#REF!&lt;200)</formula>
    </cfRule>
  </conditionalFormatting>
  <conditionalFormatting sqref="J350">
    <cfRule type="expression" dxfId="0" priority="350" stopIfTrue="1">
      <formula>AND(ISNUMBER(#REF!),#REF!&lt;200)</formula>
    </cfRule>
    <cfRule type="expression" dxfId="0" priority="351" stopIfTrue="1">
      <formula>AND(ISNUMBER(#REF!),#REF!&lt;200)</formula>
    </cfRule>
    <cfRule type="expression" dxfId="0" priority="352" stopIfTrue="1">
      <formula>AND(ISNUMBER(#REF!),#REF!&lt;200)</formula>
    </cfRule>
    <cfRule type="expression" dxfId="0" priority="353" stopIfTrue="1">
      <formula>AND(ISNUMBER(#REF!),#REF!&lt;200)</formula>
    </cfRule>
  </conditionalFormatting>
  <conditionalFormatting sqref="F351">
    <cfRule type="expression" dxfId="0" priority="626" stopIfTrue="1">
      <formula>AND(ISNUMBER(#REF!),#REF!&lt;200)</formula>
    </cfRule>
    <cfRule type="expression" dxfId="0" priority="627" stopIfTrue="1">
      <formula>AND(ISNUMBER(#REF!),#REF!&lt;200)</formula>
    </cfRule>
    <cfRule type="expression" dxfId="0" priority="628" stopIfTrue="1">
      <formula>AND(ISNUMBER(#REF!),#REF!&lt;200)</formula>
    </cfRule>
    <cfRule type="expression" dxfId="0" priority="629" stopIfTrue="1">
      <formula>AND(ISNUMBER(#REF!),#REF!&lt;200)</formula>
    </cfRule>
  </conditionalFormatting>
  <conditionalFormatting sqref="G351">
    <cfRule type="expression" dxfId="0" priority="622" stopIfTrue="1">
      <formula>AND(ISNUMBER(#REF!),#REF!&lt;200)</formula>
    </cfRule>
    <cfRule type="expression" dxfId="0" priority="625" stopIfTrue="1">
      <formula>AND(ISNUMBER(#REF!),#REF!&lt;200)</formula>
    </cfRule>
  </conditionalFormatting>
  <conditionalFormatting sqref="G351:H351">
    <cfRule type="expression" dxfId="0" priority="623" stopIfTrue="1">
      <formula>AND(ISNUMBER(#REF!),#REF!&lt;200)</formula>
    </cfRule>
    <cfRule type="expression" dxfId="0" priority="624" stopIfTrue="1">
      <formula>AND(ISNUMBER(#REF!),#REF!&lt;200)</formula>
    </cfRule>
  </conditionalFormatting>
  <conditionalFormatting sqref="H351">
    <cfRule type="expression" dxfId="0" priority="620" stopIfTrue="1">
      <formula>AND(ISNUMBER(#REF!),#REF!&lt;200)</formula>
    </cfRule>
    <cfRule type="expression" dxfId="0" priority="621" stopIfTrue="1">
      <formula>AND(ISNUMBER(#REF!),#REF!&lt;200)</formula>
    </cfRule>
  </conditionalFormatting>
  <conditionalFormatting sqref="J351">
    <cfRule type="expression" dxfId="0" priority="346" stopIfTrue="1">
      <formula>AND(ISNUMBER(#REF!),#REF!&lt;200)</formula>
    </cfRule>
    <cfRule type="expression" dxfId="0" priority="347" stopIfTrue="1">
      <formula>AND(ISNUMBER(#REF!),#REF!&lt;200)</formula>
    </cfRule>
    <cfRule type="expression" dxfId="0" priority="348" stopIfTrue="1">
      <formula>AND(ISNUMBER(#REF!),#REF!&lt;200)</formula>
    </cfRule>
    <cfRule type="expression" dxfId="0" priority="349" stopIfTrue="1">
      <formula>AND(ISNUMBER(#REF!),#REF!&lt;200)</formula>
    </cfRule>
  </conditionalFormatting>
  <conditionalFormatting sqref="F352">
    <cfRule type="expression" dxfId="0" priority="616" stopIfTrue="1">
      <formula>AND(ISNUMBER(#REF!),#REF!&lt;200)</formula>
    </cfRule>
    <cfRule type="expression" dxfId="0" priority="617" stopIfTrue="1">
      <formula>AND(ISNUMBER(#REF!),#REF!&lt;200)</formula>
    </cfRule>
    <cfRule type="expression" dxfId="0" priority="618" stopIfTrue="1">
      <formula>AND(ISNUMBER(#REF!),#REF!&lt;200)</formula>
    </cfRule>
    <cfRule type="expression" dxfId="0" priority="619" stopIfTrue="1">
      <formula>AND(ISNUMBER(#REF!),#REF!&lt;200)</formula>
    </cfRule>
  </conditionalFormatting>
  <conditionalFormatting sqref="G352">
    <cfRule type="expression" dxfId="0" priority="612" stopIfTrue="1">
      <formula>AND(ISNUMBER(#REF!),#REF!&lt;200)</formula>
    </cfRule>
    <cfRule type="expression" dxfId="0" priority="615" stopIfTrue="1">
      <formula>AND(ISNUMBER(#REF!),#REF!&lt;200)</formula>
    </cfRule>
  </conditionalFormatting>
  <conditionalFormatting sqref="G352:H352">
    <cfRule type="expression" dxfId="0" priority="613" stopIfTrue="1">
      <formula>AND(ISNUMBER(#REF!),#REF!&lt;200)</formula>
    </cfRule>
    <cfRule type="expression" dxfId="0" priority="614" stopIfTrue="1">
      <formula>AND(ISNUMBER(#REF!),#REF!&lt;200)</formula>
    </cfRule>
  </conditionalFormatting>
  <conditionalFormatting sqref="H352">
    <cfRule type="expression" dxfId="0" priority="610" stopIfTrue="1">
      <formula>AND(ISNUMBER(#REF!),#REF!&lt;200)</formula>
    </cfRule>
    <cfRule type="expression" dxfId="0" priority="611" stopIfTrue="1">
      <formula>AND(ISNUMBER(#REF!),#REF!&lt;200)</formula>
    </cfRule>
  </conditionalFormatting>
  <conditionalFormatting sqref="J352">
    <cfRule type="expression" dxfId="0" priority="342" stopIfTrue="1">
      <formula>AND(ISNUMBER(#REF!),#REF!&lt;200)</formula>
    </cfRule>
    <cfRule type="expression" dxfId="0" priority="343" stopIfTrue="1">
      <formula>AND(ISNUMBER(#REF!),#REF!&lt;200)</formula>
    </cfRule>
    <cfRule type="expression" dxfId="0" priority="344" stopIfTrue="1">
      <formula>AND(ISNUMBER(#REF!),#REF!&lt;200)</formula>
    </cfRule>
    <cfRule type="expression" dxfId="0" priority="345" stopIfTrue="1">
      <formula>AND(ISNUMBER(#REF!),#REF!&lt;200)</formula>
    </cfRule>
  </conditionalFormatting>
  <conditionalFormatting sqref="F353">
    <cfRule type="expression" dxfId="1" priority="606" stopIfTrue="1">
      <formula>AND(ISNUMBER(#REF!),#REF!&lt;200)</formula>
    </cfRule>
    <cfRule type="expression" dxfId="1" priority="607" stopIfTrue="1">
      <formula>AND(ISNUMBER(#REF!),#REF!&lt;200)</formula>
    </cfRule>
    <cfRule type="expression" dxfId="1" priority="608" stopIfTrue="1">
      <formula>AND(ISNUMBER(#REF!),#REF!&lt;200)</formula>
    </cfRule>
    <cfRule type="expression" dxfId="1" priority="609" stopIfTrue="1">
      <formula>AND(ISNUMBER(#REF!),#REF!&lt;200)</formula>
    </cfRule>
  </conditionalFormatting>
  <conditionalFormatting sqref="G353">
    <cfRule type="expression" dxfId="0" priority="602" stopIfTrue="1">
      <formula>AND(ISNUMBER(#REF!),#REF!&lt;200)</formula>
    </cfRule>
    <cfRule type="expression" dxfId="0" priority="605" stopIfTrue="1">
      <formula>AND(ISNUMBER(#REF!),#REF!&lt;200)</formula>
    </cfRule>
  </conditionalFormatting>
  <conditionalFormatting sqref="G353:H353">
    <cfRule type="expression" dxfId="0" priority="603" stopIfTrue="1">
      <formula>AND(ISNUMBER(#REF!),#REF!&lt;200)</formula>
    </cfRule>
    <cfRule type="expression" dxfId="0" priority="604" stopIfTrue="1">
      <formula>AND(ISNUMBER(#REF!),#REF!&lt;200)</formula>
    </cfRule>
  </conditionalFormatting>
  <conditionalFormatting sqref="H353">
    <cfRule type="expression" dxfId="0" priority="600" stopIfTrue="1">
      <formula>AND(ISNUMBER(#REF!),#REF!&lt;200)</formula>
    </cfRule>
    <cfRule type="expression" dxfId="0" priority="601" stopIfTrue="1">
      <formula>AND(ISNUMBER(#REF!),#REF!&lt;200)</formula>
    </cfRule>
  </conditionalFormatting>
  <conditionalFormatting sqref="J353">
    <cfRule type="expression" dxfId="1" priority="338" stopIfTrue="1">
      <formula>AND(ISNUMBER(#REF!),#REF!&lt;200)</formula>
    </cfRule>
    <cfRule type="expression" dxfId="1" priority="339" stopIfTrue="1">
      <formula>AND(ISNUMBER(#REF!),#REF!&lt;200)</formula>
    </cfRule>
    <cfRule type="expression" dxfId="1" priority="340" stopIfTrue="1">
      <formula>AND(ISNUMBER(#REF!),#REF!&lt;200)</formula>
    </cfRule>
    <cfRule type="expression" dxfId="1" priority="341" stopIfTrue="1">
      <formula>AND(ISNUMBER(#REF!),#REF!&lt;200)</formula>
    </cfRule>
  </conditionalFormatting>
  <conditionalFormatting sqref="B34:B35">
    <cfRule type="expression" dxfId="0" priority="1176" stopIfTrue="1">
      <formula>AND(ISNUMBER(#REF!),$I45&lt;200)</formula>
    </cfRule>
    <cfRule type="expression" dxfId="0" priority="1177" stopIfTrue="1">
      <formula>AND(ISNUMBER(#REF!),$H45&lt;200)</formula>
    </cfRule>
    <cfRule type="expression" dxfId="0" priority="1178" stopIfTrue="1">
      <formula>AND(ISNUMBER(#REF!),$P45&lt;200)</formula>
    </cfRule>
    <cfRule type="expression" dxfId="0" priority="1179" stopIfTrue="1">
      <formula>AND(ISNUMBER(#REF!),$O45&lt;200)</formula>
    </cfRule>
  </conditionalFormatting>
  <conditionalFormatting sqref="B38:B40">
    <cfRule type="expression" dxfId="0" priority="1228" stopIfTrue="1">
      <formula>AND(ISNUMBER(#REF!),#REF!&lt;200)</formula>
    </cfRule>
    <cfRule type="expression" dxfId="0" priority="1229" stopIfTrue="1">
      <formula>AND(ISNUMBER(#REF!),#REF!&lt;200)</formula>
    </cfRule>
    <cfRule type="expression" dxfId="0" priority="1230" stopIfTrue="1">
      <formula>AND(ISNUMBER(#REF!),#REF!&lt;200)</formula>
    </cfRule>
    <cfRule type="expression" dxfId="0" priority="1231" stopIfTrue="1">
      <formula>AND(ISNUMBER(#REF!),#REF!&lt;200)</formula>
    </cfRule>
  </conditionalFormatting>
  <conditionalFormatting sqref="B43:B44">
    <cfRule type="expression" dxfId="0" priority="1164" stopIfTrue="1">
      <formula>AND(ISNUMBER(#REF!),$I86&lt;200)</formula>
    </cfRule>
    <cfRule type="expression" dxfId="0" priority="1165" stopIfTrue="1">
      <formula>AND(ISNUMBER(#REF!),$H86&lt;200)</formula>
    </cfRule>
    <cfRule type="expression" dxfId="0" priority="1166" stopIfTrue="1">
      <formula>AND(ISNUMBER(#REF!),$P86&lt;200)</formula>
    </cfRule>
    <cfRule type="expression" dxfId="0" priority="1167" stopIfTrue="1">
      <formula>AND(ISNUMBER(#REF!),$O86&lt;200)</formula>
    </cfRule>
  </conditionalFormatting>
  <conditionalFormatting sqref="C213:C232">
    <cfRule type="expression" dxfId="0" priority="781" stopIfTrue="1">
      <formula>AND(ISNUMBER(#REF!),#REF!&lt;200)</formula>
    </cfRule>
  </conditionalFormatting>
  <conditionalFormatting sqref="C235:C239">
    <cfRule type="expression" dxfId="0" priority="755" stopIfTrue="1">
      <formula>AND(ISNUMBER(#REF!),#REF!&lt;200)</formula>
    </cfRule>
  </conditionalFormatting>
  <conditionalFormatting sqref="C241:C245">
    <cfRule type="expression" dxfId="0" priority="772" stopIfTrue="1">
      <formula>AND(ISNUMBER(#REF!),#REF!&lt;200)</formula>
    </cfRule>
  </conditionalFormatting>
  <conditionalFormatting sqref="C249:C253">
    <cfRule type="expression" dxfId="0" priority="754" stopIfTrue="1">
      <formula>AND(ISNUMBER(#REF!),#REF!&lt;200)</formula>
    </cfRule>
  </conditionalFormatting>
  <conditionalFormatting sqref="C260:C264">
    <cfRule type="expression" dxfId="0" priority="580" stopIfTrue="1">
      <formula>AND(ISNUMBER(#REF!),#REF!&lt;200)</formula>
    </cfRule>
  </conditionalFormatting>
  <conditionalFormatting sqref="C266:C271">
    <cfRule type="expression" dxfId="0" priority="541" stopIfTrue="1">
      <formula>AND(ISNUMBER(#REF!),#REF!&lt;200)</formula>
    </cfRule>
  </conditionalFormatting>
  <conditionalFormatting sqref="C273:C277">
    <cfRule type="expression" dxfId="0" priority="597" stopIfTrue="1">
      <formula>AND(ISNUMBER(#REF!),#REF!&lt;200)</formula>
    </cfRule>
  </conditionalFormatting>
  <conditionalFormatting sqref="C279:C283">
    <cfRule type="expression" dxfId="0" priority="530" stopIfTrue="1">
      <formula>AND(ISNUMBER(#REF!),#REF!&lt;200)</formula>
    </cfRule>
  </conditionalFormatting>
  <conditionalFormatting sqref="F18:F26">
    <cfRule type="expression" dxfId="0" priority="490" stopIfTrue="1">
      <formula>AND(ISNUMBER(#REF!),#REF!&lt;200)</formula>
    </cfRule>
    <cfRule type="expression" dxfId="0" priority="491" stopIfTrue="1">
      <formula>AND(ISNUMBER(#REF!),#REF!&lt;200)</formula>
    </cfRule>
    <cfRule type="expression" dxfId="0" priority="492" stopIfTrue="1">
      <formula>AND(ISNUMBER(#REF!),#REF!&lt;200)</formula>
    </cfRule>
    <cfRule type="expression" dxfId="0" priority="493" stopIfTrue="1">
      <formula>AND(ISNUMBER(#REF!),#REF!&lt;200)</formula>
    </cfRule>
  </conditionalFormatting>
  <conditionalFormatting sqref="F88:F92">
    <cfRule type="expression" dxfId="0" priority="1156" stopIfTrue="1">
      <formula>AND(ISNUMBER(#REF!),#REF!&lt;200)</formula>
    </cfRule>
    <cfRule type="expression" dxfId="0" priority="1157" stopIfTrue="1">
      <formula>AND(ISNUMBER(#REF!),#REF!&lt;200)</formula>
    </cfRule>
    <cfRule type="expression" dxfId="0" priority="1158" stopIfTrue="1">
      <formula>AND(ISNUMBER(#REF!),#REF!&lt;200)</formula>
    </cfRule>
    <cfRule type="expression" dxfId="0" priority="1159" stopIfTrue="1">
      <formula>AND(ISNUMBER(#REF!),#REF!&lt;200)</formula>
    </cfRule>
  </conditionalFormatting>
  <conditionalFormatting sqref="F104:F108">
    <cfRule type="expression" dxfId="0" priority="985" stopIfTrue="1">
      <formula>AND(ISNUMBER(#REF!),#REF!&lt;200)</formula>
    </cfRule>
    <cfRule type="expression" dxfId="0" priority="986" stopIfTrue="1">
      <formula>AND(ISNUMBER(#REF!),#REF!&lt;200)</formula>
    </cfRule>
    <cfRule type="expression" dxfId="0" priority="987" stopIfTrue="1">
      <formula>AND(ISNUMBER(#REF!),#REF!&lt;200)</formula>
    </cfRule>
    <cfRule type="expression" dxfId="0" priority="988" stopIfTrue="1">
      <formula>AND(ISNUMBER(#REF!),#REF!&lt;200)</formula>
    </cfRule>
  </conditionalFormatting>
  <conditionalFormatting sqref="F116:F126">
    <cfRule type="expression" dxfId="0" priority="1092" stopIfTrue="1">
      <formula>AND(ISNUMBER(#REF!),#REF!&lt;200)</formula>
    </cfRule>
    <cfRule type="expression" dxfId="0" priority="1093" stopIfTrue="1">
      <formula>AND(ISNUMBER(#REF!),#REF!&lt;200)</formula>
    </cfRule>
    <cfRule type="expression" dxfId="0" priority="1094" stopIfTrue="1">
      <formula>AND(ISNUMBER(#REF!),#REF!&lt;200)</formula>
    </cfRule>
    <cfRule type="expression" dxfId="0" priority="1095" stopIfTrue="1">
      <formula>AND(ISNUMBER(#REF!),#REF!&lt;200)</formula>
    </cfRule>
  </conditionalFormatting>
  <conditionalFormatting sqref="F127:F131">
    <cfRule type="expression" dxfId="0" priority="945" stopIfTrue="1">
      <formula>AND(ISNUMBER(#REF!),#REF!&lt;200)</formula>
    </cfRule>
    <cfRule type="expression" dxfId="0" priority="946" stopIfTrue="1">
      <formula>AND(ISNUMBER(#REF!),#REF!&lt;200)</formula>
    </cfRule>
    <cfRule type="expression" dxfId="0" priority="947" stopIfTrue="1">
      <formula>AND(ISNUMBER(#REF!),#REF!&lt;200)</formula>
    </cfRule>
    <cfRule type="expression" dxfId="0" priority="948" stopIfTrue="1">
      <formula>AND(ISNUMBER(#REF!),#REF!&lt;200)</formula>
    </cfRule>
  </conditionalFormatting>
  <conditionalFormatting sqref="F281:F282">
    <cfRule type="expression" dxfId="0" priority="521" stopIfTrue="1">
      <formula>AND(ISNUMBER(#REF!),#REF!&lt;200)</formula>
    </cfRule>
  </conditionalFormatting>
  <conditionalFormatting sqref="F300:F320">
    <cfRule type="expression" dxfId="0" priority="117" stopIfTrue="1">
      <formula>AND(ISNUMBER(#REF!),#REF!&lt;200)</formula>
    </cfRule>
    <cfRule type="expression" dxfId="0" priority="118" stopIfTrue="1">
      <formula>AND(ISNUMBER(#REF!),#REF!&lt;200)</formula>
    </cfRule>
  </conditionalFormatting>
  <conditionalFormatting sqref="G67:G70">
    <cfRule type="expression" dxfId="0" priority="145" stopIfTrue="1">
      <formula>AND(ISNUMBER(#REF!),#REF!&lt;200)</formula>
    </cfRule>
    <cfRule type="expression" dxfId="0" priority="146" stopIfTrue="1">
      <formula>AND(ISNUMBER(#REF!),#REF!&lt;200)</formula>
    </cfRule>
    <cfRule type="expression" dxfId="0" priority="147" stopIfTrue="1">
      <formula>AND(ISNUMBER(#REF!),#REF!&lt;200)</formula>
    </cfRule>
    <cfRule type="expression" dxfId="0" priority="148" stopIfTrue="1">
      <formula>AND(ISNUMBER(#REF!),#REF!&lt;200)</formula>
    </cfRule>
  </conditionalFormatting>
  <conditionalFormatting sqref="G88:G92">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G95:G98">
    <cfRule type="expression" dxfId="0" priority="1040" stopIfTrue="1">
      <formula>AND(ISNUMBER(#REF!),#REF!&lt;200)</formula>
    </cfRule>
    <cfRule type="expression" dxfId="0" priority="1041" stopIfTrue="1">
      <formula>AND(ISNUMBER(#REF!),#REF!&lt;200)</formula>
    </cfRule>
    <cfRule type="expression" dxfId="0" priority="1042" stopIfTrue="1">
      <formula>AND(ISNUMBER(#REF!),#REF!&lt;200)</formula>
    </cfRule>
    <cfRule type="expression" dxfId="0" priority="1043" stopIfTrue="1">
      <formula>AND(ISNUMBER(#REF!),#REF!&lt;200)</formula>
    </cfRule>
  </conditionalFormatting>
  <conditionalFormatting sqref="G104:G108">
    <cfRule type="expression" dxfId="0" priority="981" stopIfTrue="1">
      <formula>AND(ISNUMBER(#REF!),#REF!&lt;200)</formula>
    </cfRule>
    <cfRule type="expression" dxfId="0" priority="982" stopIfTrue="1">
      <formula>AND(ISNUMBER(#REF!),#REF!&lt;200)</formula>
    </cfRule>
    <cfRule type="expression" dxfId="0" priority="983" stopIfTrue="1">
      <formula>AND(ISNUMBER(#REF!),#REF!&lt;200)</formula>
    </cfRule>
    <cfRule type="expression" dxfId="0" priority="984" stopIfTrue="1">
      <formula>AND(ISNUMBER(#REF!),#REF!&lt;200)</formula>
    </cfRule>
  </conditionalFormatting>
  <conditionalFormatting sqref="G112:G116">
    <cfRule type="expression" dxfId="0" priority="1108" stopIfTrue="1">
      <formula>AND(ISNUMBER(#REF!),#REF!&lt;200)</formula>
    </cfRule>
    <cfRule type="expression" dxfId="0" priority="1109" stopIfTrue="1">
      <formula>AND(ISNUMBER(#REF!),#REF!&lt;200)</formula>
    </cfRule>
    <cfRule type="expression" dxfId="0" priority="1110" stopIfTrue="1">
      <formula>AND(ISNUMBER(#REF!),#REF!&lt;200)</formula>
    </cfRule>
    <cfRule type="expression" dxfId="0" priority="1111" stopIfTrue="1">
      <formula>AND(ISNUMBER(#REF!),#REF!&lt;200)</formula>
    </cfRule>
  </conditionalFormatting>
  <conditionalFormatting sqref="G127:G131">
    <cfRule type="expression" dxfId="0" priority="941" stopIfTrue="1">
      <formula>AND(ISNUMBER(#REF!),#REF!&lt;200)</formula>
    </cfRule>
    <cfRule type="expression" dxfId="0" priority="942" stopIfTrue="1">
      <formula>AND(ISNUMBER(#REF!),#REF!&lt;200)</formula>
    </cfRule>
    <cfRule type="expression" dxfId="0" priority="943" stopIfTrue="1">
      <formula>AND(ISNUMBER(#REF!),#REF!&lt;200)</formula>
    </cfRule>
    <cfRule type="expression" dxfId="0" priority="944" stopIfTrue="1">
      <formula>AND(ISNUMBER(#REF!),#REF!&lt;200)</formula>
    </cfRule>
  </conditionalFormatting>
  <conditionalFormatting sqref="G152:G156">
    <cfRule type="expression" dxfId="0" priority="953" stopIfTrue="1">
      <formula>AND(ISNUMBER(#REF!),#REF!&lt;200)</formula>
    </cfRule>
    <cfRule type="expression" dxfId="0" priority="954" stopIfTrue="1">
      <formula>AND(ISNUMBER(#REF!),#REF!&lt;200)</formula>
    </cfRule>
    <cfRule type="expression" dxfId="0" priority="955" stopIfTrue="1">
      <formula>AND(ISNUMBER(#REF!),#REF!&lt;200)</formula>
    </cfRule>
    <cfRule type="expression" dxfId="0" priority="956" stopIfTrue="1">
      <formula>AND(ISNUMBER(#REF!),#REF!&lt;200)</formula>
    </cfRule>
  </conditionalFormatting>
  <conditionalFormatting sqref="G235:G239">
    <cfRule type="expression" dxfId="0" priority="760" stopIfTrue="1">
      <formula>AND(ISNUMBER(#REF!),#REF!&lt;200)</formula>
    </cfRule>
    <cfRule type="expression" dxfId="0" priority="761" stopIfTrue="1">
      <formula>AND(ISNUMBER(#REF!),#REF!&lt;200)</formula>
    </cfRule>
    <cfRule type="expression" dxfId="0" priority="762" stopIfTrue="1">
      <formula>AND(ISNUMBER(#REF!),#REF!&lt;200)</formula>
    </cfRule>
    <cfRule type="expression" dxfId="0" priority="763" stopIfTrue="1">
      <formula>AND(ISNUMBER(#REF!),#REF!&lt;200)</formula>
    </cfRule>
  </conditionalFormatting>
  <conditionalFormatting sqref="G241:G245">
    <cfRule type="expression" dxfId="0" priority="768" stopIfTrue="1">
      <formula>AND(ISNUMBER(#REF!),#REF!&lt;200)</formula>
    </cfRule>
    <cfRule type="expression" dxfId="0" priority="769" stopIfTrue="1">
      <formula>AND(ISNUMBER(#REF!),#REF!&lt;200)</formula>
    </cfRule>
    <cfRule type="expression" dxfId="0" priority="770" stopIfTrue="1">
      <formula>AND(ISNUMBER(#REF!),#REF!&lt;200)</formula>
    </cfRule>
    <cfRule type="expression" dxfId="0" priority="771" stopIfTrue="1">
      <formula>AND(ISNUMBER(#REF!),#REF!&lt;200)</formula>
    </cfRule>
  </conditionalFormatting>
  <conditionalFormatting sqref="G249:G253">
    <cfRule type="expression" dxfId="0" priority="750" stopIfTrue="1">
      <formula>AND(ISNUMBER(#REF!),#REF!&lt;200)</formula>
    </cfRule>
    <cfRule type="expression" dxfId="0" priority="751" stopIfTrue="1">
      <formula>AND(ISNUMBER(#REF!),#REF!&lt;200)</formula>
    </cfRule>
    <cfRule type="expression" dxfId="0" priority="752" stopIfTrue="1">
      <formula>AND(ISNUMBER(#REF!),#REF!&lt;200)</formula>
    </cfRule>
    <cfRule type="expression" dxfId="0" priority="753" stopIfTrue="1">
      <formula>AND(ISNUMBER(#REF!),#REF!&lt;200)</formula>
    </cfRule>
  </conditionalFormatting>
  <conditionalFormatting sqref="H88:H92">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H94:H98">
    <cfRule type="expression" dxfId="0" priority="1036" stopIfTrue="1">
      <formula>AND(ISNUMBER(#REF!),#REF!&lt;200)</formula>
    </cfRule>
    <cfRule type="expression" dxfId="0" priority="1037" stopIfTrue="1">
      <formula>AND(ISNUMBER(#REF!),#REF!&lt;200)</formula>
    </cfRule>
    <cfRule type="expression" dxfId="0" priority="1038" stopIfTrue="1">
      <formula>AND(ISNUMBER(#REF!),#REF!&lt;200)</formula>
    </cfRule>
    <cfRule type="expression" dxfId="0" priority="1039" stopIfTrue="1">
      <formula>AND(ISNUMBER(#REF!),#REF!&lt;200)</formula>
    </cfRule>
  </conditionalFormatting>
  <conditionalFormatting sqref="H99:H103">
    <cfRule type="expression" dxfId="0" priority="989" stopIfTrue="1">
      <formula>AND(ISNUMBER(#REF!),#REF!&lt;200)</formula>
    </cfRule>
    <cfRule type="expression" dxfId="0" priority="990" stopIfTrue="1">
      <formula>AND(ISNUMBER(#REF!),#REF!&lt;200)</formula>
    </cfRule>
    <cfRule type="expression" dxfId="0" priority="991" stopIfTrue="1">
      <formula>AND(ISNUMBER(#REF!),#REF!&lt;200)</formula>
    </cfRule>
    <cfRule type="expression" dxfId="0" priority="992" stopIfTrue="1">
      <formula>AND(ISNUMBER(#REF!),#REF!&lt;200)</formula>
    </cfRule>
  </conditionalFormatting>
  <conditionalFormatting sqref="H104:H108">
    <cfRule type="expression" dxfId="0" priority="977" stopIfTrue="1">
      <formula>AND(ISNUMBER(#REF!),#REF!&lt;200)</formula>
    </cfRule>
    <cfRule type="expression" dxfId="0" priority="978" stopIfTrue="1">
      <formula>AND(ISNUMBER(#REF!),#REF!&lt;200)</formula>
    </cfRule>
    <cfRule type="expression" dxfId="0" priority="979" stopIfTrue="1">
      <formula>AND(ISNUMBER(#REF!),#REF!&lt;200)</formula>
    </cfRule>
    <cfRule type="expression" dxfId="0" priority="980" stopIfTrue="1">
      <formula>AND(ISNUMBER(#REF!),#REF!&lt;200)</formula>
    </cfRule>
  </conditionalFormatting>
  <conditionalFormatting sqref="H112:H131">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H133:H136">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H171:H175">
    <cfRule type="expression" dxfId="0" priority="949" stopIfTrue="1">
      <formula>AND(ISNUMBER(#REF!),#REF!&lt;200)</formula>
    </cfRule>
    <cfRule type="expression" dxfId="0" priority="950" stopIfTrue="1">
      <formula>AND(ISNUMBER(#REF!),#REF!&lt;200)</formula>
    </cfRule>
  </conditionalFormatting>
  <conditionalFormatting sqref="H235:H239">
    <cfRule type="expression" dxfId="0" priority="756" stopIfTrue="1">
      <formula>AND(ISNUMBER(#REF!),#REF!&lt;200)</formula>
    </cfRule>
    <cfRule type="expression" dxfId="0" priority="757" stopIfTrue="1">
      <formula>AND(ISNUMBER(#REF!),#REF!&lt;200)</formula>
    </cfRule>
    <cfRule type="expression" dxfId="0" priority="758" stopIfTrue="1">
      <formula>AND(ISNUMBER(#REF!),#REF!&lt;200)</formula>
    </cfRule>
    <cfRule type="expression" dxfId="0" priority="759" stopIfTrue="1">
      <formula>AND(ISNUMBER(#REF!),#REF!&lt;200)</formula>
    </cfRule>
  </conditionalFormatting>
  <conditionalFormatting sqref="H241:H245">
    <cfRule type="expression" dxfId="0" priority="764" stopIfTrue="1">
      <formula>AND(ISNUMBER(#REF!),#REF!&lt;200)</formula>
    </cfRule>
    <cfRule type="expression" dxfId="0" priority="765" stopIfTrue="1">
      <formula>AND(ISNUMBER(#REF!),#REF!&lt;200)</formula>
    </cfRule>
    <cfRule type="expression" dxfId="0" priority="766" stopIfTrue="1">
      <formula>AND(ISNUMBER(#REF!),#REF!&lt;200)</formula>
    </cfRule>
    <cfRule type="expression" dxfId="0" priority="767" stopIfTrue="1">
      <formula>AND(ISNUMBER(#REF!),#REF!&lt;200)</formula>
    </cfRule>
  </conditionalFormatting>
  <conditionalFormatting sqref="H273:H277">
    <cfRule type="expression" dxfId="0" priority="591" stopIfTrue="1">
      <formula>AND(ISNUMBER(#REF!),#REF!&lt;200)</formula>
    </cfRule>
    <cfRule type="expression" dxfId="0" priority="592" stopIfTrue="1">
      <formula>AND(ISNUMBER(#REF!),#REF!&lt;200)</formula>
    </cfRule>
  </conditionalFormatting>
  <conditionalFormatting sqref="I273:I277">
    <cfRule type="expression" dxfId="0" priority="246" stopIfTrue="1">
      <formula>AND(ISNUMBER(#REF!),#REF!&lt;200)</formula>
    </cfRule>
    <cfRule type="expression" dxfId="0" priority="247" stopIfTrue="1">
      <formula>AND(ISNUMBER(#REF!),#REF!&lt;200)</formula>
    </cfRule>
    <cfRule type="expression" dxfId="0" priority="248" stopIfTrue="1">
      <formula>AND(ISNUMBER(#REF!),#REF!&lt;200)</formula>
    </cfRule>
    <cfRule type="expression" dxfId="0" priority="249" stopIfTrue="1">
      <formula>AND(ISNUMBER(#REF!),#REF!&lt;200)</formula>
    </cfRule>
  </conditionalFormatting>
  <conditionalFormatting sqref="J88:J92">
    <cfRule type="expression" dxfId="0" priority="482" stopIfTrue="1">
      <formula>AND(ISNUMBER(#REF!),#REF!&lt;200)</formula>
    </cfRule>
    <cfRule type="expression" dxfId="0" priority="483" stopIfTrue="1">
      <formula>AND(ISNUMBER(#REF!),#REF!&lt;200)</formula>
    </cfRule>
    <cfRule type="expression" dxfId="0" priority="484" stopIfTrue="1">
      <formula>AND(ISNUMBER(#REF!),#REF!&lt;200)</formula>
    </cfRule>
    <cfRule type="expression" dxfId="0" priority="485" stopIfTrue="1">
      <formula>AND(ISNUMBER(#REF!),#REF!&lt;200)</formula>
    </cfRule>
  </conditionalFormatting>
  <conditionalFormatting sqref="J104:J108">
    <cfRule type="expression" dxfId="0" priority="438" stopIfTrue="1">
      <formula>AND(ISNUMBER(#REF!),#REF!&lt;200)</formula>
    </cfRule>
    <cfRule type="expression" dxfId="0" priority="439" stopIfTrue="1">
      <formula>AND(ISNUMBER(#REF!),#REF!&lt;200)</formula>
    </cfRule>
    <cfRule type="expression" dxfId="0" priority="440" stopIfTrue="1">
      <formula>AND(ISNUMBER(#REF!),#REF!&lt;200)</formula>
    </cfRule>
    <cfRule type="expression" dxfId="0" priority="441" stopIfTrue="1">
      <formula>AND(ISNUMBER(#REF!),#REF!&lt;200)</formula>
    </cfRule>
  </conditionalFormatting>
  <conditionalFormatting sqref="J116:J126">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J127:J131">
    <cfRule type="expression" dxfId="0" priority="414" stopIfTrue="1">
      <formula>AND(ISNUMBER(#REF!),#REF!&lt;200)</formula>
    </cfRule>
    <cfRule type="expression" dxfId="0" priority="415" stopIfTrue="1">
      <formula>AND(ISNUMBER(#REF!),#REF!&lt;200)</formula>
    </cfRule>
    <cfRule type="expression" dxfId="0" priority="416" stopIfTrue="1">
      <formula>AND(ISNUMBER(#REF!),#REF!&lt;200)</formula>
    </cfRule>
    <cfRule type="expression" dxfId="0" priority="417" stopIfTrue="1">
      <formula>AND(ISNUMBER(#REF!),#REF!&lt;200)</formula>
    </cfRule>
  </conditionalFormatting>
  <conditionalFormatting sqref="N94:N98">
    <cfRule type="cellIs" priority="1033" stopIfTrue="1" operator="greaterThan">
      <formula>400000</formula>
    </cfRule>
    <cfRule type="expression" dxfId="0" priority="1034" stopIfTrue="1">
      <formula>AND(ISNUMBER(#REF!),#REF!&lt;200)</formula>
    </cfRule>
    <cfRule type="expression" dxfId="0" priority="1035" stopIfTrue="1">
      <formula>AND(ISNUMBER(#REF!),#REF!&lt;200)</formula>
    </cfRule>
  </conditionalFormatting>
  <conditionalFormatting sqref="N116:N131">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Q76:Q80">
    <cfRule type="expression" dxfId="0" priority="598" stopIfTrue="1">
      <formula>AND(ISNUMBER(#REF!),#REF!&lt;200)</formula>
    </cfRule>
    <cfRule type="cellIs" priority="599" stopIfTrue="1" operator="greaterThan">
      <formula>400000</formula>
    </cfRule>
  </conditionalFormatting>
  <conditionalFormatting sqref="Q260:Q264">
    <cfRule type="expression" dxfId="0" priority="542" stopIfTrue="1">
      <formula>AND(ISNUMBER(#REF!),#REF!&lt;200)</formula>
    </cfRule>
    <cfRule type="cellIs" priority="543" stopIfTrue="1" operator="greaterThan">
      <formula>400000</formula>
    </cfRule>
  </conditionalFormatting>
  <conditionalFormatting sqref="Q266:Q271">
    <cfRule type="expression" dxfId="0" priority="531" stopIfTrue="1">
      <formula>AND(ISNUMBER(#REF!),#REF!&lt;200)</formula>
    </cfRule>
    <cfRule type="cellIs" priority="532" stopIfTrue="1" operator="greaterThan">
      <formula>400000</formula>
    </cfRule>
  </conditionalFormatting>
  <conditionalFormatting sqref="Q273:Q277">
    <cfRule type="expression" dxfId="0" priority="589" stopIfTrue="1">
      <formula>AND(ISNUMBER(#REF!),#REF!&lt;200)</formula>
    </cfRule>
    <cfRule type="cellIs" priority="590" stopIfTrue="1" operator="greaterThan">
      <formula>400000</formula>
    </cfRule>
  </conditionalFormatting>
  <conditionalFormatting sqref="Q279:Q283">
    <cfRule type="expression" dxfId="0" priority="514" stopIfTrue="1">
      <formula>AND(ISNUMBER(#REF!),#REF!&lt;200)</formula>
    </cfRule>
    <cfRule type="cellIs" priority="515" stopIfTrue="1" operator="greaterThan">
      <formula>400000</formula>
    </cfRule>
  </conditionalFormatting>
  <conditionalFormatting sqref="Q286:Q287">
    <cfRule type="expression" dxfId="0" priority="581" stopIfTrue="1">
      <formula>AND(ISNUMBER(#REF!),#REF!&lt;200)</formula>
    </cfRule>
    <cfRule type="cellIs" priority="582" stopIfTrue="1" operator="greaterThan">
      <formula>400000</formula>
    </cfRule>
  </conditionalFormatting>
  <conditionalFormatting sqref="F14:F15 F17">
    <cfRule type="expression" dxfId="0" priority="1192" stopIfTrue="1">
      <formula>AND(ISNUMBER(#REF!),#REF!&lt;200)</formula>
    </cfRule>
    <cfRule type="expression" dxfId="0" priority="1193" stopIfTrue="1">
      <formula>AND(ISNUMBER(#REF!),#REF!&lt;200)</formula>
    </cfRule>
    <cfRule type="expression" dxfId="0" priority="1194" stopIfTrue="1">
      <formula>AND(ISNUMBER(#REF!),#REF!&lt;200)</formula>
    </cfRule>
    <cfRule type="expression" dxfId="0" priority="1195" stopIfTrue="1">
      <formula>AND(ISNUMBER(#REF!),#REF!&lt;200)</formula>
    </cfRule>
  </conditionalFormatting>
  <conditionalFormatting sqref="F27:F32 F37:F47 F34:F35">
    <cfRule type="expression" dxfId="0" priority="494" stopIfTrue="1">
      <formula>AND(ISNUMBER(#REF!),#REF!&lt;200)</formula>
    </cfRule>
    <cfRule type="expression" dxfId="0" priority="495" stopIfTrue="1">
      <formula>AND(ISNUMBER(#REF!),#REF!&lt;200)</formula>
    </cfRule>
    <cfRule type="expression" dxfId="0" priority="496" stopIfTrue="1">
      <formula>AND(ISNUMBER(#REF!),#REF!&lt;200)</formula>
    </cfRule>
    <cfRule type="expression" dxfId="0" priority="497" stopIfTrue="1">
      <formula>AND(ISNUMBER(#REF!),#REF!&lt;200)</formula>
    </cfRule>
  </conditionalFormatting>
  <conditionalFormatting sqref="G52:G53 G63:G64">
    <cfRule type="expression" dxfId="0" priority="220" stopIfTrue="1">
      <formula>AND(ISNUMBER(#REF!),#REF!&lt;200)</formula>
    </cfRule>
    <cfRule type="expression" dxfId="0" priority="221" stopIfTrue="1">
      <formula>AND(ISNUMBER(#REF!),#REF!&lt;200)</formula>
    </cfRule>
    <cfRule type="expression" dxfId="0" priority="222" stopIfTrue="1">
      <formula>AND(ISNUMBER(#REF!),#REF!&lt;200)</formula>
    </cfRule>
    <cfRule type="expression" dxfId="0" priority="223" stopIfTrue="1">
      <formula>AND(ISNUMBER(#REF!),#REF!&lt;200)</formula>
    </cfRule>
  </conditionalFormatting>
  <conditionalFormatting sqref="G54:G62 G71 G65:G66">
    <cfRule type="expression" dxfId="0" priority="149" stopIfTrue="1">
      <formula>AND(ISNUMBER(#REF!),#REF!&lt;200)</formula>
    </cfRule>
    <cfRule type="expression" dxfId="0" priority="150" stopIfTrue="1">
      <formula>AND(ISNUMBER(#REF!),#REF!&lt;200)</formula>
    </cfRule>
    <cfRule type="expression" dxfId="0" priority="151" stopIfTrue="1">
      <formula>AND(ISNUMBER(#REF!),#REF!&lt;200)</formula>
    </cfRule>
    <cfRule type="expression" dxfId="0" priority="152" stopIfTrue="1">
      <formula>AND(ISNUMBER(#REF!),#REF!&lt;200)</formula>
    </cfRule>
  </conditionalFormatting>
  <conditionalFormatting sqref="F133:G133 G134:G136">
    <cfRule type="expression" dxfId="0" priority="1144" stopIfTrue="1">
      <formula>AND(ISNUMBER(#REF!),#REF!&lt;200)</formula>
    </cfRule>
    <cfRule type="expression" dxfId="0" priority="1145" stopIfTrue="1">
      <formula>AND(ISNUMBER(#REF!),#REF!&lt;200)</formula>
    </cfRule>
    <cfRule type="expression" dxfId="0" priority="1146" stopIfTrue="1">
      <formula>AND(ISNUMBER(#REF!),#REF!&lt;200)</formula>
    </cfRule>
    <cfRule type="expression" dxfId="0" priority="1147" stopIfTrue="1">
      <formula>AND(ISNUMBER(#REF!),#REF!&lt;200)</formula>
    </cfRule>
  </conditionalFormatting>
  <conditionalFormatting sqref="F145:G145 G146:G149">
    <cfRule type="expression" dxfId="0" priority="208" stopIfTrue="1">
      <formula>AND(ISNUMBER(#REF!),#REF!&lt;200)</formula>
    </cfRule>
    <cfRule type="expression" dxfId="0" priority="209" stopIfTrue="1">
      <formula>AND(ISNUMBER(#REF!),#REF!&lt;200)</formula>
    </cfRule>
    <cfRule type="expression" dxfId="0" priority="210" stopIfTrue="1">
      <formula>AND(ISNUMBER(#REF!),#REF!&lt;200)</formula>
    </cfRule>
    <cfRule type="expression" dxfId="0" priority="211" stopIfTrue="1">
      <formula>AND(ISNUMBER(#REF!),#REF!&lt;200)</formula>
    </cfRule>
  </conditionalFormatting>
  <conditionalFormatting sqref="F171 F172:G175">
    <cfRule type="expression" dxfId="0" priority="951" stopIfTrue="1">
      <formula>AND(ISNUMBER(#REF!),#REF!&lt;200)</formula>
    </cfRule>
    <cfRule type="expression" dxfId="0" priority="952" stopIfTrue="1">
      <formula>AND(ISNUMBER(#REF!),#REF!&lt;200)</formula>
    </cfRule>
  </conditionalFormatting>
  <conditionalFormatting sqref="F260:G260 G261:G264">
    <cfRule type="expression" dxfId="0" priority="578" stopIfTrue="1">
      <formula>AND(ISNUMBER(#REF!),#REF!&lt;200)</formula>
    </cfRule>
    <cfRule type="expression" dxfId="0" priority="579" stopIfTrue="1">
      <formula>AND(ISNUMBER(#REF!),#REF!&lt;200)</formula>
    </cfRule>
  </conditionalFormatting>
  <conditionalFormatting sqref="F266:G271">
    <cfRule type="expression" dxfId="0" priority="539" stopIfTrue="1">
      <formula>AND(ISNUMBER(#REF!),#REF!&lt;200)</formula>
    </cfRule>
    <cfRule type="expression" dxfId="0" priority="540" stopIfTrue="1">
      <formula>AND(ISNUMBER(#REF!),#REF!&lt;200)</formula>
    </cfRule>
  </conditionalFormatting>
  <conditionalFormatting sqref="H266:H267 H271 H269">
    <cfRule type="expression" dxfId="0" priority="537" stopIfTrue="1">
      <formula>AND(ISNUMBER(#REF!),#REF!&lt;200)</formula>
    </cfRule>
    <cfRule type="expression" dxfId="0" priority="538" stopIfTrue="1">
      <formula>AND(ISNUMBER(#REF!),#REF!&lt;200)</formula>
    </cfRule>
  </conditionalFormatting>
  <conditionalFormatting sqref="H268 H270">
    <cfRule type="expression" dxfId="0" priority="533" stopIfTrue="1">
      <formula>AND(ISNUMBER(#REF!),#REF!&lt;200)</formula>
    </cfRule>
    <cfRule type="expression" dxfId="0" priority="534" stopIfTrue="1">
      <formula>AND(ISNUMBER(#REF!),#REF!&lt;200)</formula>
    </cfRule>
    <cfRule type="expression" dxfId="0" priority="535" stopIfTrue="1">
      <formula>AND(ISNUMBER(#REF!),#REF!&lt;200)</formula>
    </cfRule>
    <cfRule type="expression" dxfId="0" priority="536" stopIfTrue="1">
      <formula>AND(ISNUMBER(#REF!),#REF!&lt;200)</formula>
    </cfRule>
  </conditionalFormatting>
  <conditionalFormatting sqref="F273:G277">
    <cfRule type="expression" dxfId="0" priority="593" stopIfTrue="1">
      <formula>AND(ISNUMBER(#REF!),#REF!&lt;200)</formula>
    </cfRule>
    <cfRule type="expression" dxfId="0" priority="596" stopIfTrue="1">
      <formula>AND(ISNUMBER(#REF!),#REF!&lt;200)</formula>
    </cfRule>
  </conditionalFormatting>
  <conditionalFormatting sqref="F273:H277">
    <cfRule type="expression" dxfId="0" priority="594" stopIfTrue="1">
      <formula>AND(ISNUMBER(#REF!),#REF!&lt;200)</formula>
    </cfRule>
    <cfRule type="expression" dxfId="0" priority="595" stopIfTrue="1">
      <formula>AND(ISNUMBER(#REF!),#REF!&lt;200)</formula>
    </cfRule>
  </conditionalFormatting>
  <conditionalFormatting sqref="H279 F279">
    <cfRule type="expression" dxfId="0" priority="528" stopIfTrue="1">
      <formula>AND(ISNUMBER(#REF!),#REF!&lt;200)</formula>
    </cfRule>
  </conditionalFormatting>
  <conditionalFormatting sqref="F280 H280">
    <cfRule type="expression" dxfId="0" priority="525" stopIfTrue="1">
      <formula>AND(ISNUMBER(#REF!),#REF!&lt;200)</formula>
    </cfRule>
  </conditionalFormatting>
  <conditionalFormatting sqref="H281 F281:F282">
    <cfRule type="expression" dxfId="0" priority="522" stopIfTrue="1">
      <formula>AND(ISNUMBER(#REF!),#REF!&lt;200)</formula>
    </cfRule>
  </conditionalFormatting>
  <conditionalFormatting sqref="H283 F283">
    <cfRule type="expression" dxfId="0" priority="517" stopIfTrue="1">
      <formula>AND(ISNUMBER(#REF!),#REF!&lt;200)</formula>
    </cfRule>
  </conditionalFormatting>
  <conditionalFormatting sqref="F297 H297">
    <cfRule type="expression" dxfId="0" priority="137" stopIfTrue="1">
      <formula>AND(ISNUMBER(#REF!),#REF!&lt;200)</formula>
    </cfRule>
    <cfRule type="expression" dxfId="0" priority="138" stopIfTrue="1">
      <formula>AND(ISNUMBER(#REF!),#REF!&lt;200)</formula>
    </cfRule>
  </conditionalFormatting>
  <conditionalFormatting sqref="F298 H298">
    <cfRule type="expression" dxfId="0" priority="131" stopIfTrue="1">
      <formula>AND(ISNUMBER(#REF!),#REF!&lt;200)</formula>
    </cfRule>
    <cfRule type="expression" dxfId="0" priority="132" stopIfTrue="1">
      <formula>AND(ISNUMBER(#REF!),#REF!&lt;200)</formula>
    </cfRule>
  </conditionalFormatting>
  <conditionalFormatting sqref="F299 H299">
    <cfRule type="expression" dxfId="0" priority="125" stopIfTrue="1">
      <formula>AND(ISNUMBER(#REF!),#REF!&lt;200)</formula>
    </cfRule>
    <cfRule type="expression" dxfId="0" priority="126" stopIfTrue="1">
      <formula>AND(ISNUMBER(#REF!),#REF!&lt;200)</formula>
    </cfRule>
  </conditionalFormatting>
  <conditionalFormatting sqref="F300:F320 H300">
    <cfRule type="expression" dxfId="0" priority="119" stopIfTrue="1">
      <formula>AND(ISNUMBER(#REF!),#REF!&lt;200)</formula>
    </cfRule>
    <cfRule type="expression" dxfId="0" priority="120" stopIfTrue="1">
      <formula>AND(ISNUMBER(#REF!),#REF!&lt;200)</formula>
    </cfRule>
  </conditionalFormatting>
  <conditionalFormatting sqref="H322:J326">
    <cfRule type="expression" dxfId="0" priority="5" stopIfTrue="1">
      <formula>AND(ISNUMBER(#REF!),#REF!&lt;200)</formula>
    </cfRule>
    <cfRule type="expression" dxfId="0" priority="6" stopIfTrue="1">
      <formula>AND(ISNUMBER(#REF!),#REF!&lt;200)</formula>
    </cfRule>
    <cfRule type="expression" dxfId="0" priority="7" stopIfTrue="1">
      <formula>AND(ISNUMBER(#REF!),#REF!&lt;200)</formula>
    </cfRule>
    <cfRule type="expression" dxfId="0" priority="8" stopIfTrue="1">
      <formula>AND(ISNUMBER(#REF!),#REF!&lt;200)</formula>
    </cfRule>
  </conditionalFormatting>
  <conditionalFormatting sqref="H327:J330">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fRule type="expression" dxfId="0" priority="4" stopIfTrue="1">
      <formula>AND(ISNUMBER(#REF!),#REF!&lt;200)</formula>
    </cfRule>
  </conditionalFormatting>
  <conditionalFormatting sqref="F339:G339 G340">
    <cfRule type="expression" dxfId="0" priority="726" stopIfTrue="1">
      <formula>AND(ISNUMBER(#REF!),#REF!&lt;200)</formula>
    </cfRule>
    <cfRule type="expression" dxfId="0" priority="729" stopIfTrue="1">
      <formula>AND(ISNUMBER(#REF!),#REF!&lt;200)</formula>
    </cfRule>
  </conditionalFormatting>
  <conditionalFormatting sqref="F339:H339 G340">
    <cfRule type="expression" dxfId="0" priority="727" stopIfTrue="1">
      <formula>AND(ISNUMBER(#REF!),#REF!&lt;200)</formula>
    </cfRule>
    <cfRule type="expression" dxfId="0" priority="728" stopIfTrue="1">
      <formula>AND(ISNUMBER(#REF!),#REF!&lt;200)</formula>
    </cfRule>
  </conditionalFormatting>
  <conditionalFormatting sqref="F340 H340">
    <cfRule type="expression" dxfId="0" priority="721" stopIfTrue="1">
      <formula>AND(ISNUMBER(#REF!),#REF!&lt;200)</formula>
    </cfRule>
    <cfRule type="expression" dxfId="0" priority="722" stopIfTrue="1">
      <formula>AND(ISNUMBER(#REF!),#REF!&lt;200)</formula>
    </cfRule>
  </conditionalFormatting>
  <conditionalFormatting sqref="F341:G341 G342">
    <cfRule type="expression" dxfId="0" priority="714" stopIfTrue="1">
      <formula>AND(ISNUMBER(#REF!),#REF!&lt;200)</formula>
    </cfRule>
    <cfRule type="expression" dxfId="0" priority="717" stopIfTrue="1">
      <formula>AND(ISNUMBER(#REF!),#REF!&lt;200)</formula>
    </cfRule>
  </conditionalFormatting>
  <conditionalFormatting sqref="F341:H341 G342">
    <cfRule type="expression" dxfId="0" priority="715" stopIfTrue="1">
      <formula>AND(ISNUMBER(#REF!),#REF!&lt;200)</formula>
    </cfRule>
    <cfRule type="expression" dxfId="0" priority="716" stopIfTrue="1">
      <formula>AND(ISNUMBER(#REF!),#REF!&lt;200)</formula>
    </cfRule>
  </conditionalFormatting>
  <conditionalFormatting sqref="F342 H342">
    <cfRule type="expression" dxfId="0" priority="709" stopIfTrue="1">
      <formula>AND(ISNUMBER(#REF!),#REF!&lt;200)</formula>
    </cfRule>
    <cfRule type="expression" dxfId="0" priority="710"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J265:K265 J240:K240 K132 I132 K93 K42 K36 K25 K20 K18 K16:K17 K1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IU174"/>
  <sheetViews>
    <sheetView zoomScale="85" zoomScaleNormal="85" workbookViewId="0">
      <pane ySplit="7" topLeftCell="A8" activePane="bottomLeft" state="frozen"/>
      <selection/>
      <selection pane="bottomLeft" activeCell="G16" sqref="G16"/>
    </sheetView>
  </sheetViews>
  <sheetFormatPr defaultColWidth="9" defaultRowHeight="15"/>
  <cols>
    <col min="1" max="1" width="39.1083333333333" style="14" customWidth="1"/>
    <col min="2" max="2" width="6.5" style="14" customWidth="1"/>
    <col min="3" max="3" width="5" style="15" customWidth="1"/>
    <col min="4" max="4" width="6" style="15" customWidth="1"/>
    <col min="5" max="5" width="5.375" style="15" customWidth="1"/>
    <col min="6" max="6" width="5.5" style="15" customWidth="1"/>
    <col min="7" max="7" width="76.475" style="15" customWidth="1"/>
    <col min="8" max="8" width="4.625" style="15" customWidth="1"/>
    <col min="9" max="9" width="6.5" style="16" customWidth="1"/>
    <col min="10" max="10" width="8.25" style="16" customWidth="1"/>
    <col min="11" max="11" width="14.25" style="17" customWidth="1"/>
    <col min="12" max="12" width="10.125" style="17" customWidth="1"/>
    <col min="13" max="13" width="5.875" style="17" customWidth="1"/>
    <col min="14" max="14" width="10.375" style="17" customWidth="1"/>
    <col min="15" max="15" width="8.375" style="17" customWidth="1"/>
    <col min="16" max="16" width="10.625" style="17" customWidth="1"/>
    <col min="17" max="17" width="6.875" style="17" customWidth="1"/>
    <col min="18" max="18" width="5.5" style="14" customWidth="1"/>
    <col min="19" max="19" width="9" style="14"/>
    <col min="20" max="20" width="14.125" style="14"/>
    <col min="21" max="240" width="9" style="14"/>
  </cols>
  <sheetData>
    <row r="1" ht="18.75" spans="1:1">
      <c r="A1" s="18"/>
    </row>
    <row r="2" s="1" customFormat="1" ht="27" spans="1:18">
      <c r="A2" s="19" t="s">
        <v>397</v>
      </c>
      <c r="B2" s="19"/>
      <c r="C2" s="19"/>
      <c r="D2" s="19"/>
      <c r="E2" s="19"/>
      <c r="F2" s="19"/>
      <c r="G2" s="19"/>
      <c r="H2" s="19"/>
      <c r="I2" s="19"/>
      <c r="J2" s="19"/>
      <c r="K2" s="19"/>
      <c r="L2" s="19"/>
      <c r="M2" s="19"/>
      <c r="N2" s="19"/>
      <c r="O2" s="19"/>
      <c r="P2" s="19"/>
      <c r="Q2" s="19"/>
      <c r="R2" s="19"/>
    </row>
    <row r="3" s="1" customFormat="1" ht="25.5" spans="1:18">
      <c r="A3" s="20"/>
      <c r="B3" s="20"/>
      <c r="C3" s="20"/>
      <c r="D3" s="20"/>
      <c r="E3" s="20"/>
      <c r="F3" s="20"/>
      <c r="G3" s="20"/>
      <c r="H3" s="21"/>
      <c r="I3" s="21"/>
      <c r="J3" s="21"/>
      <c r="K3" s="21"/>
      <c r="L3" s="21"/>
      <c r="M3" s="21"/>
      <c r="N3" s="21"/>
      <c r="O3" s="21"/>
      <c r="P3" s="21"/>
      <c r="Q3" s="21"/>
      <c r="R3" s="21"/>
    </row>
    <row r="4" s="2" customFormat="1" spans="1:255">
      <c r="A4" s="22" t="s">
        <v>2</v>
      </c>
      <c r="B4" s="21"/>
      <c r="C4" s="21"/>
      <c r="D4" s="21"/>
      <c r="E4" s="21"/>
      <c r="F4" s="21"/>
      <c r="G4" s="23"/>
      <c r="H4" s="21"/>
      <c r="I4" s="21"/>
      <c r="J4" s="21"/>
      <c r="K4" s="21"/>
      <c r="L4" s="21"/>
      <c r="M4" s="21"/>
      <c r="N4" s="21"/>
      <c r="O4" s="21"/>
      <c r="P4" s="50"/>
      <c r="Q4" s="50"/>
      <c r="R4" s="5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3" customFormat="1" spans="1:240">
      <c r="A5" s="24" t="s">
        <v>3</v>
      </c>
      <c r="B5" s="24" t="s">
        <v>4</v>
      </c>
      <c r="C5" s="24" t="s">
        <v>5</v>
      </c>
      <c r="D5" s="24"/>
      <c r="E5" s="24" t="s">
        <v>6</v>
      </c>
      <c r="F5" s="24"/>
      <c r="G5" s="25"/>
      <c r="H5" s="26" t="s">
        <v>7</v>
      </c>
      <c r="I5" s="51" t="s">
        <v>8</v>
      </c>
      <c r="J5" s="51"/>
      <c r="K5" s="52" t="s">
        <v>9</v>
      </c>
      <c r="L5" s="53" t="s">
        <v>10</v>
      </c>
      <c r="M5" s="53"/>
      <c r="N5" s="53"/>
      <c r="O5" s="53"/>
      <c r="P5" s="53"/>
      <c r="Q5" s="60" t="s">
        <v>11</v>
      </c>
      <c r="R5" s="24" t="s">
        <v>12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3" customFormat="1" ht="38.25" spans="1:240">
      <c r="A6" s="24"/>
      <c r="B6" s="24"/>
      <c r="C6" s="24" t="s">
        <v>13</v>
      </c>
      <c r="D6" s="24" t="s">
        <v>14</v>
      </c>
      <c r="E6" s="24" t="s">
        <v>15</v>
      </c>
      <c r="F6" s="24" t="s">
        <v>16</v>
      </c>
      <c r="G6" s="24" t="s">
        <v>17</v>
      </c>
      <c r="H6" s="27"/>
      <c r="I6" s="51" t="s">
        <v>18</v>
      </c>
      <c r="J6" s="51" t="s">
        <v>19</v>
      </c>
      <c r="K6" s="52"/>
      <c r="L6" s="54" t="s">
        <v>20</v>
      </c>
      <c r="M6" s="54" t="s">
        <v>21</v>
      </c>
      <c r="N6" s="54" t="s">
        <v>22</v>
      </c>
      <c r="O6" s="54" t="s">
        <v>23</v>
      </c>
      <c r="P6" s="54" t="s">
        <v>24</v>
      </c>
      <c r="Q6" s="61"/>
      <c r="R6" s="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4" customFormat="1" spans="1:18">
      <c r="A7" s="28" t="s">
        <v>25</v>
      </c>
      <c r="B7" s="29">
        <f>B8+B64+B84+B91+B100+B110+B134+B164</f>
        <v>128</v>
      </c>
      <c r="C7" s="29" t="s">
        <v>26</v>
      </c>
      <c r="D7" s="29" t="s">
        <v>26</v>
      </c>
      <c r="E7" s="29" t="s">
        <v>27</v>
      </c>
      <c r="F7" s="29" t="s">
        <v>26</v>
      </c>
      <c r="G7" s="29" t="s">
        <v>26</v>
      </c>
      <c r="H7" s="29" t="s">
        <v>26</v>
      </c>
      <c r="I7" s="29" t="s">
        <v>26</v>
      </c>
      <c r="J7" s="29" t="s">
        <v>26</v>
      </c>
      <c r="K7" s="55">
        <f t="shared" ref="K7:P7" si="0">K8+K64+K84+K91+K100+K110+K134+K164</f>
        <v>123175.24</v>
      </c>
      <c r="L7" s="55">
        <f t="shared" si="0"/>
        <v>4568.14</v>
      </c>
      <c r="M7" s="55">
        <f t="shared" si="0"/>
        <v>0</v>
      </c>
      <c r="N7" s="55">
        <f t="shared" si="0"/>
        <v>99556.13</v>
      </c>
      <c r="O7" s="55">
        <f t="shared" si="0"/>
        <v>9172.5</v>
      </c>
      <c r="P7" s="55">
        <f t="shared" si="0"/>
        <v>9878.47</v>
      </c>
      <c r="Q7" s="55"/>
      <c r="R7" s="29"/>
    </row>
    <row r="8" s="5" customFormat="1" spans="1:255">
      <c r="A8" s="30" t="s">
        <v>28</v>
      </c>
      <c r="B8" s="29">
        <f>B9+B20+B32+B40+B61</f>
        <v>32</v>
      </c>
      <c r="C8" s="29"/>
      <c r="D8" s="29"/>
      <c r="E8" s="29"/>
      <c r="F8" s="29"/>
      <c r="G8" s="29" t="s">
        <v>26</v>
      </c>
      <c r="H8" s="29" t="s">
        <v>26</v>
      </c>
      <c r="I8" s="29" t="s">
        <v>26</v>
      </c>
      <c r="J8" s="29" t="s">
        <v>26</v>
      </c>
      <c r="K8" s="55">
        <f t="shared" ref="K8:P8" si="1">K9+K20+K32+K40+K61</f>
        <v>51238.14</v>
      </c>
      <c r="L8" s="55">
        <f t="shared" si="1"/>
        <v>608.14</v>
      </c>
      <c r="M8" s="55">
        <f t="shared" si="1"/>
        <v>0</v>
      </c>
      <c r="N8" s="55">
        <f t="shared" si="1"/>
        <v>50030</v>
      </c>
      <c r="O8" s="55">
        <f t="shared" si="1"/>
        <v>0</v>
      </c>
      <c r="P8" s="55">
        <f t="shared" si="1"/>
        <v>600</v>
      </c>
      <c r="Q8" s="55"/>
      <c r="R8" s="2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ht="13.5" spans="1:18">
      <c r="A9" s="31" t="s">
        <v>29</v>
      </c>
      <c r="B9" s="32">
        <f>B10+B13+B16+B18</f>
        <v>5</v>
      </c>
      <c r="C9" s="32" t="s">
        <v>26</v>
      </c>
      <c r="D9" s="32" t="s">
        <v>26</v>
      </c>
      <c r="E9" s="32"/>
      <c r="F9" s="32"/>
      <c r="G9" s="33"/>
      <c r="H9" s="29" t="s">
        <v>26</v>
      </c>
      <c r="I9" s="29" t="s">
        <v>26</v>
      </c>
      <c r="J9" s="29" t="s">
        <v>26</v>
      </c>
      <c r="K9" s="35">
        <f t="shared" ref="K9:P9" si="2">K10+K13+K16+K18</f>
        <v>31860</v>
      </c>
      <c r="L9" s="35">
        <f t="shared" si="2"/>
        <v>0</v>
      </c>
      <c r="M9" s="35">
        <f t="shared" si="2"/>
        <v>0</v>
      </c>
      <c r="N9" s="35">
        <f t="shared" si="2"/>
        <v>31860</v>
      </c>
      <c r="O9" s="35">
        <f t="shared" si="2"/>
        <v>0</v>
      </c>
      <c r="P9" s="35">
        <f t="shared" si="2"/>
        <v>0</v>
      </c>
      <c r="Q9" s="35"/>
      <c r="R9" s="32"/>
    </row>
    <row r="10" ht="13.5" spans="1:18">
      <c r="A10" s="31" t="s">
        <v>30</v>
      </c>
      <c r="B10" s="34">
        <f>SUM(B11:B12)</f>
        <v>2</v>
      </c>
      <c r="C10" s="32" t="s">
        <v>26</v>
      </c>
      <c r="D10" s="32" t="s">
        <v>26</v>
      </c>
      <c r="E10" s="32" t="s">
        <v>31</v>
      </c>
      <c r="F10" s="35">
        <f t="shared" ref="F10:P10" si="3">SUM(F11:F12)</f>
        <v>21.4</v>
      </c>
      <c r="G10" s="36" t="s">
        <v>32</v>
      </c>
      <c r="H10" s="32"/>
      <c r="I10" s="34">
        <f t="shared" si="3"/>
        <v>0</v>
      </c>
      <c r="J10" s="34">
        <f t="shared" si="3"/>
        <v>0</v>
      </c>
      <c r="K10" s="35">
        <f t="shared" si="3"/>
        <v>15000</v>
      </c>
      <c r="L10" s="35">
        <f t="shared" si="3"/>
        <v>0</v>
      </c>
      <c r="M10" s="35">
        <f t="shared" si="3"/>
        <v>0</v>
      </c>
      <c r="N10" s="35">
        <f t="shared" si="3"/>
        <v>15000</v>
      </c>
      <c r="O10" s="35">
        <f t="shared" si="3"/>
        <v>0</v>
      </c>
      <c r="P10" s="35">
        <f t="shared" si="3"/>
        <v>0</v>
      </c>
      <c r="Q10" s="35"/>
      <c r="R10" s="32"/>
    </row>
    <row r="11" s="6" customFormat="1" spans="1:240">
      <c r="A11" s="37" t="s">
        <v>33</v>
      </c>
      <c r="B11" s="38">
        <v>1</v>
      </c>
      <c r="C11" s="33" t="s">
        <v>34</v>
      </c>
      <c r="D11" s="33"/>
      <c r="E11" s="32" t="s">
        <v>31</v>
      </c>
      <c r="F11" s="38">
        <v>20</v>
      </c>
      <c r="G11" s="37" t="s">
        <v>35</v>
      </c>
      <c r="H11" s="39">
        <v>2021</v>
      </c>
      <c r="I11" s="56"/>
      <c r="J11" s="57"/>
      <c r="K11" s="35">
        <f t="shared" ref="K11:K15" si="4">L11+M11+N11+O11+P11</f>
        <v>9000</v>
      </c>
      <c r="L11" s="35"/>
      <c r="M11" s="35"/>
      <c r="N11" s="35">
        <v>9000</v>
      </c>
      <c r="O11" s="35"/>
      <c r="P11" s="35"/>
      <c r="Q11" s="35" t="s">
        <v>37</v>
      </c>
      <c r="R11" s="3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6" customFormat="1" ht="21" spans="1:240">
      <c r="A12" s="33" t="s">
        <v>38</v>
      </c>
      <c r="B12" s="40">
        <v>1</v>
      </c>
      <c r="C12" s="33" t="s">
        <v>34</v>
      </c>
      <c r="D12" s="33"/>
      <c r="E12" s="32" t="s">
        <v>31</v>
      </c>
      <c r="F12" s="32">
        <v>1.4</v>
      </c>
      <c r="G12" s="37" t="s">
        <v>39</v>
      </c>
      <c r="H12" s="32">
        <v>2021</v>
      </c>
      <c r="I12" s="34"/>
      <c r="J12" s="34"/>
      <c r="K12" s="35">
        <f t="shared" si="4"/>
        <v>6000</v>
      </c>
      <c r="L12" s="35"/>
      <c r="M12" s="35"/>
      <c r="N12" s="35">
        <v>6000</v>
      </c>
      <c r="O12" s="35"/>
      <c r="P12" s="35"/>
      <c r="Q12" s="35" t="s">
        <v>37</v>
      </c>
      <c r="R12" s="3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ht="13.5" spans="1:18">
      <c r="A13" s="31" t="s">
        <v>40</v>
      </c>
      <c r="B13" s="34">
        <f>SUM(B14:B15)</f>
        <v>2</v>
      </c>
      <c r="C13" s="33"/>
      <c r="D13" s="33"/>
      <c r="E13" s="32" t="s">
        <v>31</v>
      </c>
      <c r="F13" s="35">
        <f t="shared" ref="F13:P13" si="5">SUM(F14:F15)</f>
        <v>18.6</v>
      </c>
      <c r="G13" s="33" t="s">
        <v>41</v>
      </c>
      <c r="H13" s="32"/>
      <c r="I13" s="34">
        <f t="shared" si="5"/>
        <v>0</v>
      </c>
      <c r="J13" s="34">
        <f t="shared" si="5"/>
        <v>0</v>
      </c>
      <c r="K13" s="35">
        <f t="shared" si="5"/>
        <v>9200</v>
      </c>
      <c r="L13" s="35">
        <f t="shared" si="5"/>
        <v>0</v>
      </c>
      <c r="M13" s="35">
        <f t="shared" si="5"/>
        <v>0</v>
      </c>
      <c r="N13" s="35">
        <f t="shared" si="5"/>
        <v>9200</v>
      </c>
      <c r="O13" s="35">
        <f t="shared" si="5"/>
        <v>0</v>
      </c>
      <c r="P13" s="35">
        <f t="shared" si="5"/>
        <v>0</v>
      </c>
      <c r="Q13" s="35" t="s">
        <v>37</v>
      </c>
      <c r="R13" s="32"/>
    </row>
    <row r="14" s="6" customFormat="1" ht="21" spans="1:240">
      <c r="A14" s="33" t="s">
        <v>42</v>
      </c>
      <c r="B14" s="40">
        <v>1</v>
      </c>
      <c r="C14" s="33"/>
      <c r="D14" s="33"/>
      <c r="E14" s="32" t="s">
        <v>31</v>
      </c>
      <c r="F14" s="32">
        <v>10</v>
      </c>
      <c r="G14" s="37" t="s">
        <v>43</v>
      </c>
      <c r="H14" s="32">
        <v>2021</v>
      </c>
      <c r="I14" s="34"/>
      <c r="J14" s="34"/>
      <c r="K14" s="35">
        <f t="shared" si="4"/>
        <v>4000</v>
      </c>
      <c r="L14" s="35"/>
      <c r="M14" s="35"/>
      <c r="N14" s="35">
        <v>4000</v>
      </c>
      <c r="O14" s="35"/>
      <c r="P14" s="35"/>
      <c r="Q14" s="35" t="s">
        <v>37</v>
      </c>
      <c r="R14" s="3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6" customFormat="1" spans="1:240">
      <c r="A15" s="33" t="s">
        <v>45</v>
      </c>
      <c r="B15" s="40">
        <v>1</v>
      </c>
      <c r="C15" s="33"/>
      <c r="D15" s="33"/>
      <c r="E15" s="32" t="s">
        <v>31</v>
      </c>
      <c r="F15" s="32">
        <v>8.6</v>
      </c>
      <c r="G15" s="37" t="s">
        <v>46</v>
      </c>
      <c r="H15" s="32">
        <v>2021</v>
      </c>
      <c r="I15" s="34"/>
      <c r="J15" s="34"/>
      <c r="K15" s="35">
        <f t="shared" si="4"/>
        <v>5200</v>
      </c>
      <c r="L15" s="35"/>
      <c r="M15" s="35"/>
      <c r="N15" s="35">
        <v>5200</v>
      </c>
      <c r="O15" s="35"/>
      <c r="P15" s="35"/>
      <c r="Q15" s="35" t="s">
        <v>37</v>
      </c>
      <c r="R15" s="3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ht="13.5" spans="1:18">
      <c r="A16" s="31" t="s">
        <v>47</v>
      </c>
      <c r="B16" s="34">
        <f>SUM(B17:B17)</f>
        <v>1</v>
      </c>
      <c r="C16" s="33"/>
      <c r="D16" s="33"/>
      <c r="E16" s="32" t="s">
        <v>31</v>
      </c>
      <c r="F16" s="35">
        <f t="shared" ref="F16:P16" si="6">SUM(F17:F17)</f>
        <v>0.12</v>
      </c>
      <c r="G16" s="33" t="s">
        <v>48</v>
      </c>
      <c r="H16" s="32"/>
      <c r="I16" s="34">
        <f t="shared" si="6"/>
        <v>0</v>
      </c>
      <c r="J16" s="34">
        <f t="shared" si="6"/>
        <v>0</v>
      </c>
      <c r="K16" s="35">
        <f t="shared" si="6"/>
        <v>600</v>
      </c>
      <c r="L16" s="35">
        <f t="shared" si="6"/>
        <v>0</v>
      </c>
      <c r="M16" s="35">
        <f t="shared" si="6"/>
        <v>0</v>
      </c>
      <c r="N16" s="35">
        <f t="shared" si="6"/>
        <v>600</v>
      </c>
      <c r="O16" s="35">
        <f t="shared" si="6"/>
        <v>0</v>
      </c>
      <c r="P16" s="35">
        <f t="shared" si="6"/>
        <v>0</v>
      </c>
      <c r="Q16" s="35" t="s">
        <v>37</v>
      </c>
      <c r="R16" s="32"/>
    </row>
    <row r="17" s="6" customFormat="1" ht="42" spans="1:240">
      <c r="A17" s="37" t="s">
        <v>49</v>
      </c>
      <c r="B17" s="40">
        <v>1</v>
      </c>
      <c r="C17" s="33" t="s">
        <v>34</v>
      </c>
      <c r="D17" s="33"/>
      <c r="E17" s="32" t="s">
        <v>31</v>
      </c>
      <c r="F17" s="40">
        <v>0.12</v>
      </c>
      <c r="G17" s="33" t="s">
        <v>50</v>
      </c>
      <c r="H17" s="32">
        <v>2021</v>
      </c>
      <c r="I17" s="34"/>
      <c r="J17" s="34"/>
      <c r="K17" s="35">
        <f t="shared" ref="K17:K24" si="7">L17+M17+N17+O17+P17</f>
        <v>600</v>
      </c>
      <c r="L17" s="35"/>
      <c r="M17" s="35"/>
      <c r="N17" s="35">
        <v>600</v>
      </c>
      <c r="O17" s="35"/>
      <c r="P17" s="35"/>
      <c r="Q17" s="35" t="s">
        <v>37</v>
      </c>
      <c r="R17" s="3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ht="13.5" spans="1:18">
      <c r="A18" s="31" t="s">
        <v>51</v>
      </c>
      <c r="B18" s="34">
        <f>SUM(B19:B19)</f>
        <v>0</v>
      </c>
      <c r="C18" s="33"/>
      <c r="D18" s="33"/>
      <c r="E18" s="32" t="s">
        <v>31</v>
      </c>
      <c r="F18" s="35">
        <f t="shared" ref="F18:P18" si="8">SUM(F19:F19)</f>
        <v>0</v>
      </c>
      <c r="G18" s="41" t="s">
        <v>52</v>
      </c>
      <c r="H18" s="32"/>
      <c r="I18" s="34">
        <f t="shared" si="8"/>
        <v>0</v>
      </c>
      <c r="J18" s="34">
        <f t="shared" si="8"/>
        <v>0</v>
      </c>
      <c r="K18" s="35">
        <f t="shared" si="8"/>
        <v>7060</v>
      </c>
      <c r="L18" s="35">
        <f t="shared" si="8"/>
        <v>0</v>
      </c>
      <c r="M18" s="35">
        <f t="shared" si="8"/>
        <v>0</v>
      </c>
      <c r="N18" s="35">
        <f t="shared" si="8"/>
        <v>7060</v>
      </c>
      <c r="O18" s="35">
        <f t="shared" si="8"/>
        <v>0</v>
      </c>
      <c r="P18" s="35">
        <f t="shared" si="8"/>
        <v>0</v>
      </c>
      <c r="Q18" s="35" t="s">
        <v>37</v>
      </c>
      <c r="R18" s="32"/>
    </row>
    <row r="19" s="6" customFormat="1" ht="21" spans="1:240">
      <c r="A19" s="33" t="s">
        <v>53</v>
      </c>
      <c r="B19" s="40"/>
      <c r="C19" s="33"/>
      <c r="D19" s="33"/>
      <c r="E19" s="32"/>
      <c r="F19" s="32"/>
      <c r="G19" s="33" t="s">
        <v>54</v>
      </c>
      <c r="H19" s="32">
        <v>2021</v>
      </c>
      <c r="I19" s="34"/>
      <c r="J19" s="34"/>
      <c r="K19" s="35">
        <f t="shared" si="7"/>
        <v>7060</v>
      </c>
      <c r="L19" s="35"/>
      <c r="M19" s="35"/>
      <c r="N19" s="35">
        <v>7060</v>
      </c>
      <c r="O19" s="35"/>
      <c r="P19" s="35"/>
      <c r="Q19" s="35" t="s">
        <v>37</v>
      </c>
      <c r="R19" s="3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ht="13.5" spans="1:18">
      <c r="A20" s="31" t="s">
        <v>55</v>
      </c>
      <c r="B20" s="32">
        <f>B21+B23+B25+B27+B29+B30</f>
        <v>4</v>
      </c>
      <c r="C20" s="33"/>
      <c r="D20" s="32" t="s">
        <v>26</v>
      </c>
      <c r="E20" s="32" t="s">
        <v>26</v>
      </c>
      <c r="F20" s="32" t="s">
        <v>26</v>
      </c>
      <c r="G20" s="33"/>
      <c r="H20" s="32"/>
      <c r="I20" s="32">
        <f t="shared" ref="I20:P20" si="9">I21+I23+I25+I27+I29+I30</f>
        <v>9340</v>
      </c>
      <c r="J20" s="32">
        <f t="shared" si="9"/>
        <v>37360</v>
      </c>
      <c r="K20" s="32">
        <f t="shared" si="9"/>
        <v>7400</v>
      </c>
      <c r="L20" s="32">
        <f t="shared" si="9"/>
        <v>0</v>
      </c>
      <c r="M20" s="32">
        <f t="shared" si="9"/>
        <v>0</v>
      </c>
      <c r="N20" s="32">
        <f t="shared" si="9"/>
        <v>7400</v>
      </c>
      <c r="O20" s="32">
        <f t="shared" si="9"/>
        <v>0</v>
      </c>
      <c r="P20" s="32">
        <f t="shared" si="9"/>
        <v>0</v>
      </c>
      <c r="Q20" s="35" t="s">
        <v>37</v>
      </c>
      <c r="R20" s="32"/>
    </row>
    <row r="21" ht="13.5" spans="1:18">
      <c r="A21" s="31" t="s">
        <v>56</v>
      </c>
      <c r="B21" s="40">
        <v>1</v>
      </c>
      <c r="C21" s="32"/>
      <c r="D21" s="32"/>
      <c r="E21" s="32" t="s">
        <v>57</v>
      </c>
      <c r="F21" s="32">
        <v>1</v>
      </c>
      <c r="G21" s="33" t="s">
        <v>58</v>
      </c>
      <c r="H21" s="32"/>
      <c r="I21" s="34">
        <v>2340</v>
      </c>
      <c r="J21" s="34">
        <f>I21*4</f>
        <v>9360</v>
      </c>
      <c r="K21" s="35">
        <f t="shared" si="7"/>
        <v>3600</v>
      </c>
      <c r="L21" s="35"/>
      <c r="M21" s="35"/>
      <c r="N21" s="35">
        <f>SUM(N22)</f>
        <v>3600</v>
      </c>
      <c r="O21" s="35"/>
      <c r="P21" s="35"/>
      <c r="Q21" s="35" t="s">
        <v>37</v>
      </c>
      <c r="R21" s="32"/>
    </row>
    <row r="22" s="6" customFormat="1" ht="31.5" spans="1:240">
      <c r="A22" s="42" t="s">
        <v>59</v>
      </c>
      <c r="B22" s="40">
        <v>1</v>
      </c>
      <c r="C22" s="33" t="s">
        <v>34</v>
      </c>
      <c r="D22" s="32"/>
      <c r="E22" s="32" t="s">
        <v>57</v>
      </c>
      <c r="F22" s="32">
        <v>1</v>
      </c>
      <c r="G22" s="33" t="s">
        <v>60</v>
      </c>
      <c r="H22" s="32">
        <v>2021</v>
      </c>
      <c r="I22" s="34"/>
      <c r="J22" s="34"/>
      <c r="K22" s="35">
        <f t="shared" si="7"/>
        <v>3600</v>
      </c>
      <c r="L22" s="35"/>
      <c r="M22" s="35"/>
      <c r="N22" s="58">
        <v>3600</v>
      </c>
      <c r="O22" s="35"/>
      <c r="P22" s="35"/>
      <c r="Q22" s="35" t="s">
        <v>37</v>
      </c>
      <c r="R22" s="3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ht="13.5" spans="1:18">
      <c r="A23" s="31" t="s">
        <v>61</v>
      </c>
      <c r="B23" s="40">
        <v>1</v>
      </c>
      <c r="C23" s="32"/>
      <c r="D23" s="32"/>
      <c r="E23" s="32" t="s">
        <v>62</v>
      </c>
      <c r="F23" s="32">
        <v>2</v>
      </c>
      <c r="G23" s="33" t="s">
        <v>63</v>
      </c>
      <c r="H23" s="32"/>
      <c r="I23" s="34">
        <v>3460</v>
      </c>
      <c r="J23" s="34">
        <f t="shared" ref="J23:J28" si="10">I23*4</f>
        <v>13840</v>
      </c>
      <c r="K23" s="35">
        <f t="shared" si="7"/>
        <v>2200</v>
      </c>
      <c r="L23" s="35">
        <f t="shared" ref="L23:P23" si="11">SUM(L24)</f>
        <v>0</v>
      </c>
      <c r="M23" s="35">
        <f t="shared" si="11"/>
        <v>0</v>
      </c>
      <c r="N23" s="35">
        <f t="shared" si="11"/>
        <v>2200</v>
      </c>
      <c r="O23" s="35">
        <f t="shared" si="11"/>
        <v>0</v>
      </c>
      <c r="P23" s="35">
        <f t="shared" si="11"/>
        <v>0</v>
      </c>
      <c r="Q23" s="35" t="s">
        <v>37</v>
      </c>
      <c r="R23" s="32"/>
    </row>
    <row r="24" s="6" customFormat="1" ht="52.5" spans="1:240">
      <c r="A24" s="42" t="s">
        <v>64</v>
      </c>
      <c r="B24" s="40">
        <v>1</v>
      </c>
      <c r="C24" s="33" t="s">
        <v>34</v>
      </c>
      <c r="D24" s="32"/>
      <c r="E24" s="32" t="s">
        <v>62</v>
      </c>
      <c r="F24" s="32">
        <v>2</v>
      </c>
      <c r="G24" s="33" t="s">
        <v>65</v>
      </c>
      <c r="H24" s="32">
        <v>2021</v>
      </c>
      <c r="I24" s="34"/>
      <c r="J24" s="34"/>
      <c r="K24" s="35">
        <f t="shared" si="7"/>
        <v>2200</v>
      </c>
      <c r="L24" s="35"/>
      <c r="M24" s="35"/>
      <c r="N24" s="35">
        <v>2200</v>
      </c>
      <c r="O24" s="35"/>
      <c r="P24" s="35"/>
      <c r="Q24" s="35" t="s">
        <v>37</v>
      </c>
      <c r="R24" s="3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row>
    <row r="25" ht="13.5" spans="1:18">
      <c r="A25" s="31" t="s">
        <v>66</v>
      </c>
      <c r="B25" s="34">
        <f>SUM(B26:B26)</f>
        <v>0</v>
      </c>
      <c r="C25" s="32"/>
      <c r="D25" s="32"/>
      <c r="E25" s="32" t="s">
        <v>57</v>
      </c>
      <c r="F25" s="32">
        <f t="shared" ref="F25:P25" si="12">SUM(F26:F26)</f>
        <v>0</v>
      </c>
      <c r="G25" s="33" t="s">
        <v>67</v>
      </c>
      <c r="H25" s="32"/>
      <c r="I25" s="34">
        <f t="shared" si="12"/>
        <v>0</v>
      </c>
      <c r="J25" s="34">
        <f t="shared" si="12"/>
        <v>0</v>
      </c>
      <c r="K25" s="35">
        <f t="shared" si="12"/>
        <v>1000</v>
      </c>
      <c r="L25" s="35">
        <f t="shared" si="12"/>
        <v>0</v>
      </c>
      <c r="M25" s="35">
        <f t="shared" si="12"/>
        <v>0</v>
      </c>
      <c r="N25" s="35">
        <f t="shared" si="12"/>
        <v>1000</v>
      </c>
      <c r="O25" s="35">
        <f t="shared" si="12"/>
        <v>0</v>
      </c>
      <c r="P25" s="35">
        <f t="shared" si="12"/>
        <v>0</v>
      </c>
      <c r="Q25" s="35" t="s">
        <v>37</v>
      </c>
      <c r="R25" s="32"/>
    </row>
    <row r="26" s="6" customFormat="1" ht="21" spans="1:240">
      <c r="A26" s="33" t="s">
        <v>68</v>
      </c>
      <c r="B26" s="40"/>
      <c r="C26" s="33"/>
      <c r="D26" s="32"/>
      <c r="E26" s="32"/>
      <c r="F26" s="32"/>
      <c r="G26" s="33" t="s">
        <v>69</v>
      </c>
      <c r="H26" s="32">
        <v>2021</v>
      </c>
      <c r="I26" s="34"/>
      <c r="J26" s="34"/>
      <c r="K26" s="35">
        <f t="shared" ref="K26:K28" si="13">L26+M26+N26+O26+P26</f>
        <v>1000</v>
      </c>
      <c r="L26" s="35"/>
      <c r="M26" s="35"/>
      <c r="N26" s="35">
        <v>1000</v>
      </c>
      <c r="O26" s="35"/>
      <c r="P26" s="35"/>
      <c r="Q26" s="35" t="s">
        <v>37</v>
      </c>
      <c r="R26" s="3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ht="13.5" spans="1:18">
      <c r="A27" s="31" t="s">
        <v>70</v>
      </c>
      <c r="B27" s="40">
        <v>1</v>
      </c>
      <c r="C27" s="32"/>
      <c r="D27" s="32"/>
      <c r="E27" s="32" t="s">
        <v>71</v>
      </c>
      <c r="F27" s="32">
        <v>10</v>
      </c>
      <c r="G27" s="33" t="s">
        <v>72</v>
      </c>
      <c r="H27" s="32"/>
      <c r="I27" s="34">
        <v>3540</v>
      </c>
      <c r="J27" s="34">
        <f t="shared" si="10"/>
        <v>14160</v>
      </c>
      <c r="K27" s="35">
        <f t="shared" si="13"/>
        <v>600</v>
      </c>
      <c r="L27" s="35">
        <f t="shared" ref="L27:P27" si="14">SUM(L28)</f>
        <v>0</v>
      </c>
      <c r="M27" s="35">
        <f t="shared" si="14"/>
        <v>0</v>
      </c>
      <c r="N27" s="35">
        <f t="shared" si="14"/>
        <v>600</v>
      </c>
      <c r="O27" s="35">
        <f t="shared" si="14"/>
        <v>0</v>
      </c>
      <c r="P27" s="35">
        <f t="shared" si="14"/>
        <v>0</v>
      </c>
      <c r="Q27" s="35" t="s">
        <v>37</v>
      </c>
      <c r="R27" s="32"/>
    </row>
    <row r="28" s="6" customFormat="1" spans="1:240">
      <c r="A28" s="42" t="s">
        <v>73</v>
      </c>
      <c r="B28" s="40">
        <v>1</v>
      </c>
      <c r="C28" s="33" t="s">
        <v>34</v>
      </c>
      <c r="D28" s="32"/>
      <c r="E28" s="32" t="s">
        <v>71</v>
      </c>
      <c r="F28" s="32">
        <v>10</v>
      </c>
      <c r="G28" s="43" t="s">
        <v>74</v>
      </c>
      <c r="H28" s="44">
        <v>2021</v>
      </c>
      <c r="I28" s="34">
        <v>3540</v>
      </c>
      <c r="J28" s="34">
        <f t="shared" si="10"/>
        <v>14160</v>
      </c>
      <c r="K28" s="35">
        <f t="shared" si="13"/>
        <v>600</v>
      </c>
      <c r="L28" s="35"/>
      <c r="M28" s="35"/>
      <c r="N28" s="35">
        <v>600</v>
      </c>
      <c r="O28" s="35"/>
      <c r="P28" s="35"/>
      <c r="Q28" s="35" t="s">
        <v>37</v>
      </c>
      <c r="R28" s="3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row>
    <row r="29" ht="13.5" spans="1:18">
      <c r="A29" s="31" t="s">
        <v>76</v>
      </c>
      <c r="B29" s="32"/>
      <c r="C29" s="32"/>
      <c r="D29" s="32"/>
      <c r="E29" s="32" t="s">
        <v>31</v>
      </c>
      <c r="F29" s="32"/>
      <c r="G29" s="32"/>
      <c r="H29" s="44"/>
      <c r="I29" s="34"/>
      <c r="J29" s="34"/>
      <c r="K29" s="35"/>
      <c r="L29" s="35"/>
      <c r="M29" s="35"/>
      <c r="N29" s="35"/>
      <c r="O29" s="35"/>
      <c r="P29" s="35"/>
      <c r="Q29" s="35"/>
      <c r="R29" s="32"/>
    </row>
    <row r="30" ht="13.5" spans="1:18">
      <c r="A30" s="31" t="s">
        <v>77</v>
      </c>
      <c r="B30" s="40">
        <v>1</v>
      </c>
      <c r="C30" s="32"/>
      <c r="D30" s="32"/>
      <c r="E30" s="32" t="s">
        <v>78</v>
      </c>
      <c r="F30" s="32"/>
      <c r="G30" s="32"/>
      <c r="H30" s="44"/>
      <c r="I30" s="40"/>
      <c r="J30" s="40"/>
      <c r="K30" s="35"/>
      <c r="L30" s="40"/>
      <c r="M30" s="35"/>
      <c r="N30" s="35"/>
      <c r="O30" s="35"/>
      <c r="P30" s="35"/>
      <c r="Q30" s="35"/>
      <c r="R30" s="32"/>
    </row>
    <row r="31" s="6" customFormat="1" spans="1:240">
      <c r="A31" s="42"/>
      <c r="B31" s="40"/>
      <c r="C31" s="33"/>
      <c r="D31" s="33"/>
      <c r="E31" s="32"/>
      <c r="F31" s="32"/>
      <c r="G31" s="43"/>
      <c r="H31" s="44"/>
      <c r="I31" s="40"/>
      <c r="J31" s="40"/>
      <c r="K31" s="35"/>
      <c r="L31" s="35"/>
      <c r="M31" s="35"/>
      <c r="N31" s="35"/>
      <c r="O31" s="35"/>
      <c r="P31" s="35"/>
      <c r="Q31" s="35"/>
      <c r="R31" s="3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row>
    <row r="32" ht="13.5" spans="1:18">
      <c r="A32" s="31" t="s">
        <v>79</v>
      </c>
      <c r="B32" s="32">
        <f>B33+B36+B38</f>
        <v>4</v>
      </c>
      <c r="C32" s="32"/>
      <c r="D32" s="32"/>
      <c r="E32" s="32" t="s">
        <v>80</v>
      </c>
      <c r="F32" s="32"/>
      <c r="G32" s="32"/>
      <c r="H32" s="44"/>
      <c r="I32" s="32">
        <f t="shared" ref="I32:P32" si="15">I33+I36+I38</f>
        <v>3736</v>
      </c>
      <c r="J32" s="32">
        <f t="shared" si="15"/>
        <v>14344</v>
      </c>
      <c r="K32" s="32">
        <f t="shared" si="15"/>
        <v>7440</v>
      </c>
      <c r="L32" s="32">
        <f t="shared" si="15"/>
        <v>0</v>
      </c>
      <c r="M32" s="32">
        <f t="shared" si="15"/>
        <v>0</v>
      </c>
      <c r="N32" s="35">
        <f t="shared" si="15"/>
        <v>7440</v>
      </c>
      <c r="O32" s="35">
        <f t="shared" si="15"/>
        <v>0</v>
      </c>
      <c r="P32" s="35">
        <f t="shared" si="15"/>
        <v>0</v>
      </c>
      <c r="Q32" s="35" t="s">
        <v>37</v>
      </c>
      <c r="R32" s="32"/>
    </row>
    <row r="33" ht="13.5" spans="1:18">
      <c r="A33" s="31" t="s">
        <v>81</v>
      </c>
      <c r="B33" s="34">
        <f>SUM(B34:B35)</f>
        <v>2</v>
      </c>
      <c r="C33" s="32"/>
      <c r="D33" s="32"/>
      <c r="E33" s="32" t="s">
        <v>80</v>
      </c>
      <c r="F33" s="34">
        <f t="shared" ref="F33:P33" si="16">SUM(F34:F35)</f>
        <v>2</v>
      </c>
      <c r="G33" s="33" t="s">
        <v>82</v>
      </c>
      <c r="H33" s="44"/>
      <c r="I33" s="34">
        <f t="shared" si="16"/>
        <v>0</v>
      </c>
      <c r="J33" s="34">
        <f t="shared" si="16"/>
        <v>0</v>
      </c>
      <c r="K33" s="35">
        <f t="shared" si="16"/>
        <v>6020</v>
      </c>
      <c r="L33" s="35">
        <f t="shared" si="16"/>
        <v>0</v>
      </c>
      <c r="M33" s="35">
        <f t="shared" si="16"/>
        <v>0</v>
      </c>
      <c r="N33" s="35">
        <f t="shared" si="16"/>
        <v>6020</v>
      </c>
      <c r="O33" s="35">
        <f t="shared" si="16"/>
        <v>0</v>
      </c>
      <c r="P33" s="35">
        <f t="shared" si="16"/>
        <v>0</v>
      </c>
      <c r="Q33" s="35" t="s">
        <v>37</v>
      </c>
      <c r="R33" s="32"/>
    </row>
    <row r="34" s="6" customFormat="1" spans="1:240">
      <c r="A34" s="42" t="s">
        <v>83</v>
      </c>
      <c r="B34" s="40">
        <v>1</v>
      </c>
      <c r="C34" s="33"/>
      <c r="D34" s="32"/>
      <c r="E34" s="32" t="s">
        <v>80</v>
      </c>
      <c r="F34" s="32">
        <v>1</v>
      </c>
      <c r="G34" s="42" t="s">
        <v>84</v>
      </c>
      <c r="H34" s="44">
        <v>2021</v>
      </c>
      <c r="I34" s="34"/>
      <c r="J34" s="34"/>
      <c r="K34" s="35">
        <f>L34+M34+N34+O34+P34</f>
        <v>4700</v>
      </c>
      <c r="L34" s="35"/>
      <c r="M34" s="35"/>
      <c r="N34" s="35">
        <v>4700</v>
      </c>
      <c r="O34" s="35"/>
      <c r="P34" s="35"/>
      <c r="Q34" s="35" t="s">
        <v>37</v>
      </c>
      <c r="R34" s="3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row>
    <row r="35" s="6" customFormat="1" ht="31.5" spans="1:240">
      <c r="A35" s="33" t="s">
        <v>85</v>
      </c>
      <c r="B35" s="40">
        <v>1</v>
      </c>
      <c r="C35" s="33"/>
      <c r="D35" s="32"/>
      <c r="E35" s="32" t="s">
        <v>80</v>
      </c>
      <c r="F35" s="32">
        <v>1</v>
      </c>
      <c r="G35" s="33" t="s">
        <v>86</v>
      </c>
      <c r="H35" s="44">
        <v>2021</v>
      </c>
      <c r="I35" s="34"/>
      <c r="J35" s="34"/>
      <c r="K35" s="35">
        <f>L35+M35+N35+O35+P35</f>
        <v>1320</v>
      </c>
      <c r="L35" s="35"/>
      <c r="M35" s="35"/>
      <c r="N35" s="35">
        <v>1320</v>
      </c>
      <c r="O35" s="35"/>
      <c r="P35" s="35"/>
      <c r="Q35" s="35" t="s">
        <v>37</v>
      </c>
      <c r="R35" s="3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row>
    <row r="36" ht="13.5" spans="1:18">
      <c r="A36" s="31" t="s">
        <v>87</v>
      </c>
      <c r="B36" s="34">
        <f>SUM(B37:B37)</f>
        <v>1</v>
      </c>
      <c r="C36" s="32" t="s">
        <v>26</v>
      </c>
      <c r="D36" s="32"/>
      <c r="E36" s="32" t="s">
        <v>80</v>
      </c>
      <c r="F36" s="34">
        <f t="shared" ref="F36:P36" si="17">SUM(F37:F37)</f>
        <v>3</v>
      </c>
      <c r="G36" s="43" t="s">
        <v>88</v>
      </c>
      <c r="H36" s="44"/>
      <c r="I36" s="34">
        <f t="shared" si="17"/>
        <v>200</v>
      </c>
      <c r="J36" s="34">
        <f t="shared" si="17"/>
        <v>200</v>
      </c>
      <c r="K36" s="35">
        <f t="shared" si="17"/>
        <v>20</v>
      </c>
      <c r="L36" s="35">
        <f t="shared" si="17"/>
        <v>0</v>
      </c>
      <c r="M36" s="35">
        <f t="shared" si="17"/>
        <v>0</v>
      </c>
      <c r="N36" s="35">
        <f t="shared" si="17"/>
        <v>20</v>
      </c>
      <c r="O36" s="35">
        <f t="shared" si="17"/>
        <v>0</v>
      </c>
      <c r="P36" s="35">
        <f t="shared" si="17"/>
        <v>0</v>
      </c>
      <c r="Q36" s="35"/>
      <c r="R36" s="32"/>
    </row>
    <row r="37" s="6" customFormat="1" spans="1:240">
      <c r="A37" s="33" t="s">
        <v>89</v>
      </c>
      <c r="B37" s="40">
        <v>1</v>
      </c>
      <c r="C37" s="33" t="s">
        <v>34</v>
      </c>
      <c r="D37" s="32"/>
      <c r="E37" s="32" t="s">
        <v>80</v>
      </c>
      <c r="F37" s="32">
        <v>3</v>
      </c>
      <c r="G37" s="43" t="s">
        <v>90</v>
      </c>
      <c r="H37" s="44">
        <v>2021</v>
      </c>
      <c r="I37" s="34">
        <v>200</v>
      </c>
      <c r="J37" s="34">
        <v>200</v>
      </c>
      <c r="K37" s="35">
        <f>L37+M37+N37+O37+P37</f>
        <v>20</v>
      </c>
      <c r="L37" s="35"/>
      <c r="M37" s="35"/>
      <c r="N37" s="35">
        <v>20</v>
      </c>
      <c r="O37" s="35"/>
      <c r="P37" s="35"/>
      <c r="Q37" s="35" t="s">
        <v>91</v>
      </c>
      <c r="R37" s="3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ht="13.5" spans="1:18">
      <c r="A38" s="31" t="s">
        <v>92</v>
      </c>
      <c r="B38" s="32">
        <f>SUM(B39:B39)</f>
        <v>1</v>
      </c>
      <c r="C38" s="34">
        <f>SUM(C39:C39)</f>
        <v>0</v>
      </c>
      <c r="D38" s="32"/>
      <c r="E38" s="32" t="s">
        <v>80</v>
      </c>
      <c r="F38" s="32">
        <f>SUM(F39:F39)</f>
        <v>14</v>
      </c>
      <c r="G38" s="45" t="s">
        <v>93</v>
      </c>
      <c r="H38" s="44"/>
      <c r="I38" s="34">
        <f t="shared" ref="I38:P38" si="18">SUM(I39:I39)</f>
        <v>3536</v>
      </c>
      <c r="J38" s="34">
        <f t="shared" si="18"/>
        <v>14144</v>
      </c>
      <c r="K38" s="35">
        <f t="shared" si="18"/>
        <v>1400</v>
      </c>
      <c r="L38" s="35">
        <f t="shared" si="18"/>
        <v>0</v>
      </c>
      <c r="M38" s="35">
        <f t="shared" si="18"/>
        <v>0</v>
      </c>
      <c r="N38" s="35">
        <f t="shared" si="18"/>
        <v>1400</v>
      </c>
      <c r="O38" s="35">
        <f t="shared" si="18"/>
        <v>0</v>
      </c>
      <c r="P38" s="35">
        <f t="shared" si="18"/>
        <v>0</v>
      </c>
      <c r="Q38" s="35"/>
      <c r="R38" s="32"/>
    </row>
    <row r="39" s="6" customFormat="1" spans="1:240">
      <c r="A39" s="45" t="s">
        <v>94</v>
      </c>
      <c r="B39" s="40">
        <v>1</v>
      </c>
      <c r="C39" s="33" t="s">
        <v>34</v>
      </c>
      <c r="D39" s="32"/>
      <c r="E39" s="32" t="s">
        <v>80</v>
      </c>
      <c r="F39" s="32">
        <v>14</v>
      </c>
      <c r="G39" s="33" t="s">
        <v>95</v>
      </c>
      <c r="H39" s="44">
        <v>2021</v>
      </c>
      <c r="I39" s="34">
        <v>3536</v>
      </c>
      <c r="J39" s="34">
        <f>I39*4</f>
        <v>14144</v>
      </c>
      <c r="K39" s="35">
        <f>L39+M39+N39+O39+P39</f>
        <v>1400</v>
      </c>
      <c r="L39" s="35"/>
      <c r="M39" s="35"/>
      <c r="N39" s="35">
        <v>1400</v>
      </c>
      <c r="O39" s="35"/>
      <c r="P39" s="35"/>
      <c r="Q39" s="35" t="s">
        <v>37</v>
      </c>
      <c r="R39" s="3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row>
    <row r="40" ht="13.5" spans="1:18">
      <c r="A40" s="31" t="s">
        <v>97</v>
      </c>
      <c r="B40" s="32">
        <f>B41+B59+B60</f>
        <v>17</v>
      </c>
      <c r="C40" s="32"/>
      <c r="D40" s="32"/>
      <c r="E40" s="32" t="s">
        <v>98</v>
      </c>
      <c r="F40" s="32"/>
      <c r="G40" s="32"/>
      <c r="H40" s="44"/>
      <c r="I40" s="32">
        <f t="shared" ref="I40:P40" si="19">I41+I59+I60</f>
        <v>2693</v>
      </c>
      <c r="J40" s="32">
        <f t="shared" si="19"/>
        <v>10532</v>
      </c>
      <c r="K40" s="35">
        <f t="shared" si="19"/>
        <v>2016</v>
      </c>
      <c r="L40" s="35">
        <f t="shared" si="19"/>
        <v>0</v>
      </c>
      <c r="M40" s="35">
        <f t="shared" si="19"/>
        <v>0</v>
      </c>
      <c r="N40" s="35">
        <f t="shared" si="19"/>
        <v>1416</v>
      </c>
      <c r="O40" s="35">
        <f t="shared" si="19"/>
        <v>0</v>
      </c>
      <c r="P40" s="35">
        <f t="shared" si="19"/>
        <v>600</v>
      </c>
      <c r="Q40" s="35"/>
      <c r="R40" s="32"/>
    </row>
    <row r="41" ht="13.5" spans="1:18">
      <c r="A41" s="31" t="s">
        <v>99</v>
      </c>
      <c r="B41" s="34">
        <f>SUM(B42:B58)</f>
        <v>17</v>
      </c>
      <c r="C41" s="32"/>
      <c r="D41" s="32"/>
      <c r="E41" s="32" t="s">
        <v>98</v>
      </c>
      <c r="F41" s="34">
        <f t="shared" ref="F41:P41" si="20">SUM(F42:F58)</f>
        <v>17</v>
      </c>
      <c r="G41" s="33" t="s">
        <v>100</v>
      </c>
      <c r="H41" s="32"/>
      <c r="I41" s="34">
        <f t="shared" si="20"/>
        <v>2693</v>
      </c>
      <c r="J41" s="34">
        <f t="shared" si="20"/>
        <v>10532</v>
      </c>
      <c r="K41" s="35">
        <f t="shared" si="20"/>
        <v>2016</v>
      </c>
      <c r="L41" s="35">
        <f t="shared" si="20"/>
        <v>0</v>
      </c>
      <c r="M41" s="35">
        <f t="shared" si="20"/>
        <v>0</v>
      </c>
      <c r="N41" s="35">
        <f t="shared" si="20"/>
        <v>1416</v>
      </c>
      <c r="O41" s="35">
        <f t="shared" si="20"/>
        <v>0</v>
      </c>
      <c r="P41" s="35">
        <f t="shared" si="20"/>
        <v>600</v>
      </c>
      <c r="Q41" s="35"/>
      <c r="R41" s="32"/>
    </row>
    <row r="42" s="6" customFormat="1" spans="1:240">
      <c r="A42" s="37" t="s">
        <v>104</v>
      </c>
      <c r="B42" s="71">
        <v>1</v>
      </c>
      <c r="C42" s="32" t="s">
        <v>105</v>
      </c>
      <c r="D42" s="32" t="s">
        <v>106</v>
      </c>
      <c r="E42" s="46" t="s">
        <v>98</v>
      </c>
      <c r="F42" s="71">
        <v>1</v>
      </c>
      <c r="G42" s="68" t="s">
        <v>107</v>
      </c>
      <c r="H42" s="71">
        <v>2021</v>
      </c>
      <c r="I42" s="34">
        <v>86</v>
      </c>
      <c r="J42" s="34">
        <f>I42*4</f>
        <v>344</v>
      </c>
      <c r="K42" s="35">
        <f>L42+M42+N42+O42+P42</f>
        <v>500</v>
      </c>
      <c r="L42" s="35"/>
      <c r="M42" s="35"/>
      <c r="N42" s="35">
        <v>300</v>
      </c>
      <c r="O42" s="35"/>
      <c r="P42" s="35">
        <v>200</v>
      </c>
      <c r="Q42" s="35" t="s">
        <v>103</v>
      </c>
      <c r="R42" s="3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row>
    <row r="43" s="6" customFormat="1" spans="1:240">
      <c r="A43" s="37" t="s">
        <v>108</v>
      </c>
      <c r="B43" s="71">
        <v>1</v>
      </c>
      <c r="C43" s="32" t="s">
        <v>109</v>
      </c>
      <c r="D43" s="32" t="s">
        <v>110</v>
      </c>
      <c r="E43" s="46" t="s">
        <v>98</v>
      </c>
      <c r="F43" s="71">
        <v>1</v>
      </c>
      <c r="G43" s="68" t="s">
        <v>107</v>
      </c>
      <c r="H43" s="71">
        <v>2021</v>
      </c>
      <c r="I43" s="34">
        <v>256</v>
      </c>
      <c r="J43" s="34">
        <f>I43*4</f>
        <v>1024</v>
      </c>
      <c r="K43" s="35">
        <f>L43+M43+N43+O43+P43</f>
        <v>500</v>
      </c>
      <c r="L43" s="35"/>
      <c r="M43" s="35"/>
      <c r="N43" s="35">
        <v>300</v>
      </c>
      <c r="O43" s="35"/>
      <c r="P43" s="35">
        <v>200</v>
      </c>
      <c r="Q43" s="35" t="s">
        <v>103</v>
      </c>
      <c r="R43" s="3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row>
    <row r="44" s="10" customFormat="1" ht="42" spans="1:240">
      <c r="A44" s="37" t="s">
        <v>111</v>
      </c>
      <c r="B44" s="38">
        <v>1</v>
      </c>
      <c r="C44" s="32" t="s">
        <v>105</v>
      </c>
      <c r="D44" s="32" t="s">
        <v>112</v>
      </c>
      <c r="E44" s="40" t="s">
        <v>98</v>
      </c>
      <c r="F44" s="38">
        <v>1</v>
      </c>
      <c r="G44" s="68" t="s">
        <v>113</v>
      </c>
      <c r="H44" s="38">
        <v>2021</v>
      </c>
      <c r="I44" s="34">
        <v>135</v>
      </c>
      <c r="J44" s="34">
        <v>570</v>
      </c>
      <c r="K44" s="35">
        <v>25</v>
      </c>
      <c r="L44" s="35"/>
      <c r="M44" s="35"/>
      <c r="N44" s="35">
        <v>25</v>
      </c>
      <c r="O44" s="35"/>
      <c r="P44" s="35"/>
      <c r="Q44" s="35" t="s">
        <v>37</v>
      </c>
      <c r="R44" s="3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row>
    <row r="45" s="10" customFormat="1" spans="1:240">
      <c r="A45" s="37" t="s">
        <v>114</v>
      </c>
      <c r="B45" s="38">
        <v>1</v>
      </c>
      <c r="C45" s="38" t="s">
        <v>105</v>
      </c>
      <c r="D45" s="38" t="s">
        <v>115</v>
      </c>
      <c r="E45" s="38" t="s">
        <v>98</v>
      </c>
      <c r="F45" s="38">
        <v>1</v>
      </c>
      <c r="G45" s="68" t="s">
        <v>116</v>
      </c>
      <c r="H45" s="38">
        <v>2021</v>
      </c>
      <c r="I45" s="34">
        <v>135</v>
      </c>
      <c r="J45" s="34">
        <v>570</v>
      </c>
      <c r="K45" s="35">
        <v>13</v>
      </c>
      <c r="L45" s="35"/>
      <c r="M45" s="35"/>
      <c r="N45" s="35">
        <v>13</v>
      </c>
      <c r="O45" s="35"/>
      <c r="P45" s="35"/>
      <c r="Q45" s="35" t="s">
        <v>117</v>
      </c>
      <c r="R45" s="3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row>
    <row r="46" s="10" customFormat="1" spans="1:240">
      <c r="A46" s="37" t="s">
        <v>118</v>
      </c>
      <c r="B46" s="38">
        <v>1</v>
      </c>
      <c r="C46" s="38" t="s">
        <v>105</v>
      </c>
      <c r="D46" s="38" t="s">
        <v>115</v>
      </c>
      <c r="E46" s="38" t="s">
        <v>98</v>
      </c>
      <c r="F46" s="38">
        <v>1</v>
      </c>
      <c r="G46" s="68" t="s">
        <v>119</v>
      </c>
      <c r="H46" s="38">
        <v>2021</v>
      </c>
      <c r="I46" s="34">
        <v>135</v>
      </c>
      <c r="J46" s="34">
        <v>570</v>
      </c>
      <c r="K46" s="35">
        <v>150</v>
      </c>
      <c r="L46" s="35"/>
      <c r="M46" s="35"/>
      <c r="N46" s="35">
        <v>150</v>
      </c>
      <c r="O46" s="35"/>
      <c r="P46" s="35"/>
      <c r="Q46" s="35" t="s">
        <v>103</v>
      </c>
      <c r="R46" s="3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row>
    <row r="47" s="10" customFormat="1" spans="1:240">
      <c r="A47" s="37" t="s">
        <v>120</v>
      </c>
      <c r="B47" s="38">
        <v>1</v>
      </c>
      <c r="C47" s="38" t="s">
        <v>105</v>
      </c>
      <c r="D47" s="38" t="s">
        <v>115</v>
      </c>
      <c r="E47" s="38" t="s">
        <v>98</v>
      </c>
      <c r="F47" s="38">
        <v>1</v>
      </c>
      <c r="G47" s="68" t="s">
        <v>121</v>
      </c>
      <c r="H47" s="38">
        <v>2021</v>
      </c>
      <c r="I47" s="34">
        <v>135</v>
      </c>
      <c r="J47" s="34">
        <v>570</v>
      </c>
      <c r="K47" s="35">
        <v>30</v>
      </c>
      <c r="L47" s="35"/>
      <c r="M47" s="35"/>
      <c r="N47" s="35">
        <v>30</v>
      </c>
      <c r="O47" s="35"/>
      <c r="P47" s="35"/>
      <c r="Q47" s="35" t="s">
        <v>122</v>
      </c>
      <c r="R47" s="3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row>
    <row r="48" s="10" customFormat="1" spans="1:240">
      <c r="A48" s="37" t="s">
        <v>123</v>
      </c>
      <c r="B48" s="38">
        <v>1</v>
      </c>
      <c r="C48" s="38" t="s">
        <v>105</v>
      </c>
      <c r="D48" s="38" t="s">
        <v>115</v>
      </c>
      <c r="E48" s="38" t="s">
        <v>98</v>
      </c>
      <c r="F48" s="38">
        <v>1</v>
      </c>
      <c r="G48" s="68" t="s">
        <v>124</v>
      </c>
      <c r="H48" s="38">
        <v>2021</v>
      </c>
      <c r="I48" s="34">
        <v>135</v>
      </c>
      <c r="J48" s="34">
        <v>570</v>
      </c>
      <c r="K48" s="35">
        <v>15</v>
      </c>
      <c r="L48" s="35"/>
      <c r="M48" s="35"/>
      <c r="N48" s="35">
        <v>15</v>
      </c>
      <c r="O48" s="35"/>
      <c r="P48" s="35"/>
      <c r="Q48" s="35" t="s">
        <v>125</v>
      </c>
      <c r="R48" s="3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row>
    <row r="49" s="10" customFormat="1" spans="1:240">
      <c r="A49" s="37" t="s">
        <v>126</v>
      </c>
      <c r="B49" s="38">
        <v>1</v>
      </c>
      <c r="C49" s="38" t="s">
        <v>105</v>
      </c>
      <c r="D49" s="38" t="s">
        <v>115</v>
      </c>
      <c r="E49" s="38" t="s">
        <v>98</v>
      </c>
      <c r="F49" s="38">
        <v>1</v>
      </c>
      <c r="G49" s="68" t="s">
        <v>127</v>
      </c>
      <c r="H49" s="38">
        <v>2021</v>
      </c>
      <c r="I49" s="34">
        <v>135</v>
      </c>
      <c r="J49" s="34">
        <v>570</v>
      </c>
      <c r="K49" s="35">
        <v>16</v>
      </c>
      <c r="L49" s="35"/>
      <c r="M49" s="35"/>
      <c r="N49" s="35">
        <v>16</v>
      </c>
      <c r="O49" s="35"/>
      <c r="P49" s="35"/>
      <c r="Q49" s="35" t="s">
        <v>117</v>
      </c>
      <c r="R49" s="3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row>
    <row r="50" s="10" customFormat="1" ht="21" spans="1:240">
      <c r="A50" s="37" t="s">
        <v>128</v>
      </c>
      <c r="B50" s="38">
        <v>1</v>
      </c>
      <c r="C50" s="38" t="s">
        <v>105</v>
      </c>
      <c r="D50" s="38" t="s">
        <v>115</v>
      </c>
      <c r="E50" s="38" t="s">
        <v>98</v>
      </c>
      <c r="F50" s="38">
        <v>1</v>
      </c>
      <c r="G50" s="68" t="s">
        <v>129</v>
      </c>
      <c r="H50" s="38">
        <v>2021</v>
      </c>
      <c r="I50" s="34">
        <v>135</v>
      </c>
      <c r="J50" s="34">
        <v>570</v>
      </c>
      <c r="K50" s="35">
        <v>50</v>
      </c>
      <c r="L50" s="35"/>
      <c r="M50" s="35"/>
      <c r="N50" s="35">
        <v>50</v>
      </c>
      <c r="O50" s="35"/>
      <c r="P50" s="35"/>
      <c r="Q50" s="35" t="s">
        <v>103</v>
      </c>
      <c r="R50" s="3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row>
    <row r="51" s="10" customFormat="1" ht="42" spans="1:240">
      <c r="A51" s="37" t="s">
        <v>130</v>
      </c>
      <c r="B51" s="38">
        <v>1</v>
      </c>
      <c r="C51" s="38" t="s">
        <v>105</v>
      </c>
      <c r="D51" s="38" t="s">
        <v>115</v>
      </c>
      <c r="E51" s="38" t="s">
        <v>98</v>
      </c>
      <c r="F51" s="38">
        <v>1</v>
      </c>
      <c r="G51" s="68" t="s">
        <v>131</v>
      </c>
      <c r="H51" s="38">
        <v>2021</v>
      </c>
      <c r="I51" s="34">
        <v>135</v>
      </c>
      <c r="J51" s="34">
        <v>570</v>
      </c>
      <c r="K51" s="35">
        <v>75</v>
      </c>
      <c r="L51" s="35"/>
      <c r="M51" s="35"/>
      <c r="N51" s="35">
        <v>75</v>
      </c>
      <c r="O51" s="35"/>
      <c r="P51" s="35"/>
      <c r="Q51" s="35" t="s">
        <v>103</v>
      </c>
      <c r="R51" s="3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row>
    <row r="52" s="10" customFormat="1" spans="1:240">
      <c r="A52" s="37" t="s">
        <v>132</v>
      </c>
      <c r="B52" s="38">
        <v>1</v>
      </c>
      <c r="C52" s="38" t="s">
        <v>105</v>
      </c>
      <c r="D52" s="38" t="s">
        <v>115</v>
      </c>
      <c r="E52" s="38" t="s">
        <v>98</v>
      </c>
      <c r="F52" s="38">
        <v>1</v>
      </c>
      <c r="G52" s="68" t="s">
        <v>133</v>
      </c>
      <c r="H52" s="38">
        <v>2021</v>
      </c>
      <c r="I52" s="34">
        <v>135</v>
      </c>
      <c r="J52" s="34">
        <v>570</v>
      </c>
      <c r="K52" s="35">
        <v>15</v>
      </c>
      <c r="L52" s="35"/>
      <c r="M52" s="35"/>
      <c r="N52" s="35">
        <v>15</v>
      </c>
      <c r="O52" s="35"/>
      <c r="P52" s="35"/>
      <c r="Q52" s="35" t="s">
        <v>134</v>
      </c>
      <c r="R52" s="3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row>
    <row r="53" s="10" customFormat="1" ht="21" spans="1:240">
      <c r="A53" s="37" t="s">
        <v>135</v>
      </c>
      <c r="B53" s="38">
        <v>1</v>
      </c>
      <c r="C53" s="38" t="s">
        <v>105</v>
      </c>
      <c r="D53" s="38" t="s">
        <v>115</v>
      </c>
      <c r="E53" s="38" t="s">
        <v>98</v>
      </c>
      <c r="F53" s="38">
        <v>1</v>
      </c>
      <c r="G53" s="37" t="s">
        <v>136</v>
      </c>
      <c r="H53" s="38">
        <v>2021</v>
      </c>
      <c r="I53" s="34">
        <v>135</v>
      </c>
      <c r="J53" s="34">
        <v>570</v>
      </c>
      <c r="K53" s="35">
        <v>16</v>
      </c>
      <c r="L53" s="35"/>
      <c r="M53" s="35"/>
      <c r="N53" s="35">
        <v>16</v>
      </c>
      <c r="O53" s="35"/>
      <c r="P53" s="35"/>
      <c r="Q53" s="35" t="s">
        <v>137</v>
      </c>
      <c r="R53" s="3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row>
    <row r="54" s="10" customFormat="1" spans="1:240">
      <c r="A54" s="37" t="s">
        <v>147</v>
      </c>
      <c r="B54" s="38">
        <v>1</v>
      </c>
      <c r="C54" s="38" t="s">
        <v>105</v>
      </c>
      <c r="D54" s="38" t="s">
        <v>148</v>
      </c>
      <c r="E54" s="38" t="s">
        <v>98</v>
      </c>
      <c r="F54" s="38">
        <v>1</v>
      </c>
      <c r="G54" s="68" t="s">
        <v>121</v>
      </c>
      <c r="H54" s="38">
        <v>2021</v>
      </c>
      <c r="I54" s="34">
        <v>224</v>
      </c>
      <c r="J54" s="34">
        <v>761</v>
      </c>
      <c r="K54" s="35">
        <v>30</v>
      </c>
      <c r="L54" s="35"/>
      <c r="M54" s="35"/>
      <c r="N54" s="35">
        <v>30</v>
      </c>
      <c r="O54" s="35"/>
      <c r="P54" s="35"/>
      <c r="Q54" s="35" t="s">
        <v>122</v>
      </c>
      <c r="R54" s="3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row>
    <row r="55" s="10" customFormat="1" spans="1:240">
      <c r="A55" s="37" t="s">
        <v>149</v>
      </c>
      <c r="B55" s="38">
        <v>1</v>
      </c>
      <c r="C55" s="38" t="s">
        <v>105</v>
      </c>
      <c r="D55" s="38" t="s">
        <v>148</v>
      </c>
      <c r="E55" s="38" t="s">
        <v>98</v>
      </c>
      <c r="F55" s="38">
        <v>1</v>
      </c>
      <c r="G55" s="68" t="s">
        <v>124</v>
      </c>
      <c r="H55" s="38">
        <v>2021</v>
      </c>
      <c r="I55" s="34">
        <v>224</v>
      </c>
      <c r="J55" s="34">
        <v>761</v>
      </c>
      <c r="K55" s="35">
        <v>15</v>
      </c>
      <c r="L55" s="35"/>
      <c r="M55" s="35"/>
      <c r="N55" s="35">
        <v>15</v>
      </c>
      <c r="O55" s="35"/>
      <c r="P55" s="35"/>
      <c r="Q55" s="35" t="s">
        <v>125</v>
      </c>
      <c r="R55" s="3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row>
    <row r="56" s="10" customFormat="1" spans="1:240">
      <c r="A56" s="37" t="s">
        <v>150</v>
      </c>
      <c r="B56" s="38">
        <v>1</v>
      </c>
      <c r="C56" s="38" t="s">
        <v>105</v>
      </c>
      <c r="D56" s="38" t="s">
        <v>148</v>
      </c>
      <c r="E56" s="38" t="s">
        <v>98</v>
      </c>
      <c r="F56" s="38">
        <v>1</v>
      </c>
      <c r="G56" s="68" t="s">
        <v>127</v>
      </c>
      <c r="H56" s="38">
        <v>2021</v>
      </c>
      <c r="I56" s="34">
        <v>224</v>
      </c>
      <c r="J56" s="34">
        <v>761</v>
      </c>
      <c r="K56" s="35">
        <v>16</v>
      </c>
      <c r="L56" s="35"/>
      <c r="M56" s="35"/>
      <c r="N56" s="35">
        <v>16</v>
      </c>
      <c r="O56" s="35"/>
      <c r="P56" s="35"/>
      <c r="Q56" s="35" t="s">
        <v>117</v>
      </c>
      <c r="R56" s="3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row>
    <row r="57" s="10" customFormat="1" ht="21" spans="1:240">
      <c r="A57" s="37" t="s">
        <v>151</v>
      </c>
      <c r="B57" s="38">
        <v>1</v>
      </c>
      <c r="C57" s="38" t="s">
        <v>105</v>
      </c>
      <c r="D57" s="38" t="s">
        <v>148</v>
      </c>
      <c r="E57" s="38" t="s">
        <v>98</v>
      </c>
      <c r="F57" s="38">
        <v>1</v>
      </c>
      <c r="G57" s="68" t="s">
        <v>129</v>
      </c>
      <c r="H57" s="38">
        <v>2021</v>
      </c>
      <c r="I57" s="34">
        <v>224</v>
      </c>
      <c r="J57" s="34">
        <v>761</v>
      </c>
      <c r="K57" s="35">
        <v>50</v>
      </c>
      <c r="L57" s="35"/>
      <c r="M57" s="35"/>
      <c r="N57" s="35">
        <v>50</v>
      </c>
      <c r="O57" s="35"/>
      <c r="P57" s="35"/>
      <c r="Q57" s="35" t="s">
        <v>103</v>
      </c>
      <c r="R57" s="3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row>
    <row r="58" s="6" customFormat="1" ht="21" spans="1:240">
      <c r="A58" s="37" t="s">
        <v>154</v>
      </c>
      <c r="B58" s="38">
        <v>1</v>
      </c>
      <c r="C58" s="32" t="s">
        <v>155</v>
      </c>
      <c r="D58" s="32" t="s">
        <v>156</v>
      </c>
      <c r="E58" s="40" t="s">
        <v>98</v>
      </c>
      <c r="F58" s="38">
        <v>1</v>
      </c>
      <c r="G58" s="72" t="s">
        <v>157</v>
      </c>
      <c r="H58" s="38">
        <v>2021</v>
      </c>
      <c r="I58" s="34">
        <v>105</v>
      </c>
      <c r="J58" s="34">
        <f>I58*4</f>
        <v>420</v>
      </c>
      <c r="K58" s="35">
        <f>L58+M58+N58+O58+P58</f>
        <v>500</v>
      </c>
      <c r="L58" s="35"/>
      <c r="M58" s="35"/>
      <c r="N58" s="35">
        <v>300</v>
      </c>
      <c r="O58" s="35"/>
      <c r="P58" s="35">
        <v>200</v>
      </c>
      <c r="Q58" s="35" t="s">
        <v>103</v>
      </c>
      <c r="R58" s="3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row>
    <row r="59" ht="13.5" spans="1:18">
      <c r="A59" s="31" t="s">
        <v>158</v>
      </c>
      <c r="B59" s="34"/>
      <c r="C59" s="32"/>
      <c r="D59" s="32"/>
      <c r="E59" s="32" t="s">
        <v>80</v>
      </c>
      <c r="F59" s="34"/>
      <c r="G59" s="37"/>
      <c r="H59" s="32"/>
      <c r="I59" s="34"/>
      <c r="J59" s="34"/>
      <c r="K59" s="35"/>
      <c r="L59" s="35"/>
      <c r="M59" s="35"/>
      <c r="N59" s="35"/>
      <c r="O59" s="35"/>
      <c r="P59" s="35"/>
      <c r="Q59" s="63"/>
      <c r="R59" s="32"/>
    </row>
    <row r="60" ht="13.5" spans="1:18">
      <c r="A60" s="31" t="s">
        <v>159</v>
      </c>
      <c r="B60" s="34"/>
      <c r="C60" s="32"/>
      <c r="D60" s="32"/>
      <c r="E60" s="32" t="s">
        <v>98</v>
      </c>
      <c r="F60" s="34"/>
      <c r="G60" s="33"/>
      <c r="H60" s="32"/>
      <c r="I60" s="35"/>
      <c r="J60" s="35"/>
      <c r="K60" s="35"/>
      <c r="L60" s="35"/>
      <c r="M60" s="35"/>
      <c r="N60" s="35"/>
      <c r="O60" s="35"/>
      <c r="P60" s="35"/>
      <c r="Q60" s="35"/>
      <c r="R60" s="32"/>
    </row>
    <row r="61" s="7" customFormat="1" spans="1:255">
      <c r="A61" s="31" t="s">
        <v>160</v>
      </c>
      <c r="B61" s="34">
        <f>SUM(B62:B63)</f>
        <v>2</v>
      </c>
      <c r="C61" s="32"/>
      <c r="D61" s="32"/>
      <c r="E61" s="32" t="s">
        <v>161</v>
      </c>
      <c r="F61" s="34">
        <f t="shared" ref="F61:P61" si="21">SUM(F62:F63)</f>
        <v>16803</v>
      </c>
      <c r="G61" s="33" t="s">
        <v>162</v>
      </c>
      <c r="H61" s="32"/>
      <c r="I61" s="34">
        <f t="shared" si="21"/>
        <v>2590</v>
      </c>
      <c r="J61" s="34">
        <f t="shared" si="21"/>
        <v>10360</v>
      </c>
      <c r="K61" s="35">
        <f t="shared" si="21"/>
        <v>2522.14</v>
      </c>
      <c r="L61" s="35">
        <f t="shared" si="21"/>
        <v>608.14</v>
      </c>
      <c r="M61" s="35">
        <f t="shared" si="21"/>
        <v>0</v>
      </c>
      <c r="N61" s="35">
        <f t="shared" si="21"/>
        <v>1914</v>
      </c>
      <c r="O61" s="35">
        <f t="shared" si="21"/>
        <v>0</v>
      </c>
      <c r="P61" s="35">
        <f t="shared" si="21"/>
        <v>0</v>
      </c>
      <c r="Q61" s="35"/>
      <c r="R61" s="32"/>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row>
    <row r="62" s="8" customFormat="1" spans="1:255">
      <c r="A62" s="37" t="s">
        <v>163</v>
      </c>
      <c r="B62" s="32">
        <v>1</v>
      </c>
      <c r="C62" s="32" t="s">
        <v>34</v>
      </c>
      <c r="D62" s="32"/>
      <c r="E62" s="32" t="s">
        <v>161</v>
      </c>
      <c r="F62" s="32">
        <v>12803</v>
      </c>
      <c r="G62" s="33" t="s">
        <v>164</v>
      </c>
      <c r="H62" s="32">
        <v>2021</v>
      </c>
      <c r="I62" s="34">
        <v>2390</v>
      </c>
      <c r="J62" s="34">
        <f>I62*4</f>
        <v>9560</v>
      </c>
      <c r="K62" s="35">
        <f>L62+M62+N62+O62+P62</f>
        <v>608.14</v>
      </c>
      <c r="L62" s="35">
        <v>608.14</v>
      </c>
      <c r="M62" s="35"/>
      <c r="N62" s="35"/>
      <c r="O62" s="35"/>
      <c r="P62" s="35"/>
      <c r="Q62" s="64" t="s">
        <v>165</v>
      </c>
      <c r="R62" s="3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row>
    <row r="63" s="8" customFormat="1" spans="1:255">
      <c r="A63" s="37" t="s">
        <v>166</v>
      </c>
      <c r="B63" s="32">
        <v>1</v>
      </c>
      <c r="C63" s="32" t="s">
        <v>34</v>
      </c>
      <c r="D63" s="32"/>
      <c r="E63" s="32" t="s">
        <v>161</v>
      </c>
      <c r="F63" s="32">
        <v>4000</v>
      </c>
      <c r="G63" s="33" t="s">
        <v>167</v>
      </c>
      <c r="H63" s="32">
        <v>2021</v>
      </c>
      <c r="I63" s="34">
        <v>200</v>
      </c>
      <c r="J63" s="34">
        <f>I63*4</f>
        <v>800</v>
      </c>
      <c r="K63" s="35">
        <f>L63+M63+N63+O63+P63</f>
        <v>1914</v>
      </c>
      <c r="L63" s="35"/>
      <c r="M63" s="35"/>
      <c r="N63" s="35">
        <v>1914</v>
      </c>
      <c r="O63" s="35"/>
      <c r="P63" s="35"/>
      <c r="Q63" s="35" t="s">
        <v>91</v>
      </c>
      <c r="R63" s="3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row>
    <row r="64" s="5" customFormat="1" spans="1:255">
      <c r="A64" s="48" t="s">
        <v>168</v>
      </c>
      <c r="B64" s="29">
        <f>B65+B67+B71+B73+B78</f>
        <v>13</v>
      </c>
      <c r="C64" s="32"/>
      <c r="D64" s="29"/>
      <c r="E64" s="29" t="s">
        <v>169</v>
      </c>
      <c r="F64" s="29"/>
      <c r="G64" s="29" t="s">
        <v>26</v>
      </c>
      <c r="H64" s="29"/>
      <c r="I64" s="59">
        <f t="shared" ref="I64:P64" si="22">I65+I67+I71+I73+I78</f>
        <v>3925</v>
      </c>
      <c r="J64" s="59">
        <f t="shared" si="22"/>
        <v>14950</v>
      </c>
      <c r="K64" s="55">
        <f t="shared" si="22"/>
        <v>766</v>
      </c>
      <c r="L64" s="55">
        <f t="shared" si="22"/>
        <v>240</v>
      </c>
      <c r="M64" s="55">
        <f t="shared" si="22"/>
        <v>0</v>
      </c>
      <c r="N64" s="55">
        <f t="shared" si="22"/>
        <v>526</v>
      </c>
      <c r="O64" s="55">
        <f t="shared" si="22"/>
        <v>0</v>
      </c>
      <c r="P64" s="55">
        <f t="shared" si="22"/>
        <v>0</v>
      </c>
      <c r="Q64" s="55"/>
      <c r="R64" s="29"/>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row>
    <row r="65" s="5" customFormat="1" spans="1:255">
      <c r="A65" s="31" t="s">
        <v>170</v>
      </c>
      <c r="B65" s="34">
        <f>SUM(B66:B66)</f>
        <v>1</v>
      </c>
      <c r="C65" s="32"/>
      <c r="D65" s="29"/>
      <c r="E65" s="32" t="s">
        <v>169</v>
      </c>
      <c r="F65" s="34">
        <f t="shared" ref="F65:P65" si="23">SUM(F66:F66)</f>
        <v>1000</v>
      </c>
      <c r="G65" s="33" t="s">
        <v>171</v>
      </c>
      <c r="H65" s="32"/>
      <c r="I65" s="34">
        <f t="shared" si="23"/>
        <v>250</v>
      </c>
      <c r="J65" s="34">
        <f t="shared" si="23"/>
        <v>1000</v>
      </c>
      <c r="K65" s="34">
        <f t="shared" si="23"/>
        <v>135</v>
      </c>
      <c r="L65" s="34">
        <f t="shared" si="23"/>
        <v>135</v>
      </c>
      <c r="M65" s="34">
        <f t="shared" si="23"/>
        <v>0</v>
      </c>
      <c r="N65" s="34">
        <f t="shared" si="23"/>
        <v>0</v>
      </c>
      <c r="O65" s="34">
        <f t="shared" si="23"/>
        <v>0</v>
      </c>
      <c r="P65" s="34">
        <f t="shared" si="23"/>
        <v>0</v>
      </c>
      <c r="Q65" s="35"/>
      <c r="R65" s="32"/>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row>
    <row r="66" s="9" customFormat="1" spans="1:255">
      <c r="A66" s="37" t="s">
        <v>172</v>
      </c>
      <c r="B66" s="46">
        <v>1</v>
      </c>
      <c r="C66" s="32" t="s">
        <v>34</v>
      </c>
      <c r="D66" s="29"/>
      <c r="E66" s="32" t="s">
        <v>169</v>
      </c>
      <c r="F66" s="46">
        <v>1000</v>
      </c>
      <c r="G66" s="41" t="s">
        <v>173</v>
      </c>
      <c r="H66" s="46">
        <v>2021</v>
      </c>
      <c r="I66" s="34">
        <v>250</v>
      </c>
      <c r="J66" s="46">
        <v>1000</v>
      </c>
      <c r="K66" s="35">
        <f>L66+M66+N66+O66+P66</f>
        <v>135</v>
      </c>
      <c r="L66" s="35">
        <v>135</v>
      </c>
      <c r="M66" s="35"/>
      <c r="N66" s="35"/>
      <c r="O66" s="35"/>
      <c r="P66" s="35"/>
      <c r="Q66" s="35" t="s">
        <v>91</v>
      </c>
      <c r="R66" s="3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row>
    <row r="67" ht="13.5" spans="1:18">
      <c r="A67" s="31" t="s">
        <v>174</v>
      </c>
      <c r="B67" s="34">
        <f>SUM(B68:B70)</f>
        <v>3</v>
      </c>
      <c r="C67" s="32"/>
      <c r="D67" s="29"/>
      <c r="E67" s="32" t="s">
        <v>169</v>
      </c>
      <c r="F67" s="34">
        <f t="shared" ref="F67:P67" si="24">SUM(F68:F70)</f>
        <v>3100</v>
      </c>
      <c r="G67" s="33" t="s">
        <v>175</v>
      </c>
      <c r="H67" s="32"/>
      <c r="I67" s="34">
        <f t="shared" si="24"/>
        <v>775</v>
      </c>
      <c r="J67" s="34">
        <f t="shared" si="24"/>
        <v>3100</v>
      </c>
      <c r="K67" s="35">
        <f t="shared" si="24"/>
        <v>135</v>
      </c>
      <c r="L67" s="35">
        <f t="shared" si="24"/>
        <v>0</v>
      </c>
      <c r="M67" s="35">
        <f t="shared" si="24"/>
        <v>0</v>
      </c>
      <c r="N67" s="35">
        <f t="shared" si="24"/>
        <v>135</v>
      </c>
      <c r="O67" s="35">
        <f t="shared" si="24"/>
        <v>0</v>
      </c>
      <c r="P67" s="35">
        <f t="shared" si="24"/>
        <v>0</v>
      </c>
      <c r="Q67" s="35"/>
      <c r="R67" s="32"/>
    </row>
    <row r="68" s="6" customFormat="1" spans="1:240">
      <c r="A68" s="37" t="s">
        <v>176</v>
      </c>
      <c r="B68" s="46">
        <v>1</v>
      </c>
      <c r="C68" s="32" t="s">
        <v>34</v>
      </c>
      <c r="D68" s="29"/>
      <c r="E68" s="32" t="s">
        <v>169</v>
      </c>
      <c r="F68" s="46">
        <v>600</v>
      </c>
      <c r="G68" s="41" t="s">
        <v>177</v>
      </c>
      <c r="H68" s="46">
        <v>2021</v>
      </c>
      <c r="I68" s="34">
        <f>J68/4</f>
        <v>150</v>
      </c>
      <c r="J68" s="46">
        <v>600</v>
      </c>
      <c r="K68" s="35">
        <f>L68+M68+N68+O68+P68</f>
        <v>60</v>
      </c>
      <c r="L68" s="35"/>
      <c r="M68" s="35"/>
      <c r="N68" s="46">
        <v>60</v>
      </c>
      <c r="O68" s="35"/>
      <c r="P68" s="35"/>
      <c r="Q68" s="35" t="s">
        <v>91</v>
      </c>
      <c r="R68" s="3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row>
    <row r="69" s="6" customFormat="1" spans="1:240">
      <c r="A69" s="37" t="s">
        <v>178</v>
      </c>
      <c r="B69" s="46">
        <v>1</v>
      </c>
      <c r="C69" s="32" t="s">
        <v>34</v>
      </c>
      <c r="D69" s="29"/>
      <c r="E69" s="32" t="s">
        <v>169</v>
      </c>
      <c r="F69" s="46">
        <v>1500</v>
      </c>
      <c r="G69" s="41" t="s">
        <v>179</v>
      </c>
      <c r="H69" s="46">
        <v>2021</v>
      </c>
      <c r="I69" s="34">
        <f>J69/4</f>
        <v>375</v>
      </c>
      <c r="J69" s="46">
        <v>1500</v>
      </c>
      <c r="K69" s="35">
        <f>L69+M69+N69+O69+P69</f>
        <v>45</v>
      </c>
      <c r="L69" s="35"/>
      <c r="M69" s="35"/>
      <c r="N69" s="35">
        <v>45</v>
      </c>
      <c r="O69" s="35"/>
      <c r="P69" s="35"/>
      <c r="Q69" s="35" t="s">
        <v>91</v>
      </c>
      <c r="R69" s="3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row>
    <row r="70" s="6" customFormat="1" spans="1:240">
      <c r="A70" s="37" t="s">
        <v>180</v>
      </c>
      <c r="B70" s="46">
        <v>1</v>
      </c>
      <c r="C70" s="32" t="s">
        <v>34</v>
      </c>
      <c r="D70" s="29"/>
      <c r="E70" s="32" t="s">
        <v>169</v>
      </c>
      <c r="F70" s="46">
        <v>1000</v>
      </c>
      <c r="G70" s="41" t="s">
        <v>181</v>
      </c>
      <c r="H70" s="46">
        <v>2021</v>
      </c>
      <c r="I70" s="34">
        <f>J70/4</f>
        <v>250</v>
      </c>
      <c r="J70" s="46">
        <v>1000</v>
      </c>
      <c r="K70" s="35">
        <f>L70+M70+N70+O70+P70</f>
        <v>30</v>
      </c>
      <c r="L70" s="35"/>
      <c r="M70" s="35"/>
      <c r="N70" s="35">
        <v>30</v>
      </c>
      <c r="O70" s="35"/>
      <c r="P70" s="35"/>
      <c r="Q70" s="35" t="s">
        <v>91</v>
      </c>
      <c r="R70" s="3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row>
    <row r="71" ht="13.5" spans="1:18">
      <c r="A71" s="31" t="s">
        <v>182</v>
      </c>
      <c r="B71" s="32"/>
      <c r="C71" s="32"/>
      <c r="D71" s="29"/>
      <c r="E71" s="32" t="s">
        <v>169</v>
      </c>
      <c r="F71" s="29"/>
      <c r="G71" s="32"/>
      <c r="H71" s="32"/>
      <c r="I71" s="34"/>
      <c r="J71" s="34"/>
      <c r="K71" s="35"/>
      <c r="L71" s="35"/>
      <c r="M71" s="35"/>
      <c r="N71" s="35"/>
      <c r="O71" s="35"/>
      <c r="P71" s="35"/>
      <c r="Q71" s="35"/>
      <c r="R71" s="32"/>
    </row>
    <row r="72" ht="13.5" spans="1:18">
      <c r="A72" s="31" t="s">
        <v>183</v>
      </c>
      <c r="B72" s="32"/>
      <c r="C72" s="32"/>
      <c r="D72" s="29"/>
      <c r="E72" s="32" t="s">
        <v>169</v>
      </c>
      <c r="F72" s="29"/>
      <c r="G72" s="32"/>
      <c r="H72" s="32"/>
      <c r="I72" s="34"/>
      <c r="J72" s="34"/>
      <c r="K72" s="35"/>
      <c r="L72" s="35"/>
      <c r="M72" s="35"/>
      <c r="N72" s="35"/>
      <c r="O72" s="35"/>
      <c r="P72" s="35"/>
      <c r="Q72" s="35"/>
      <c r="R72" s="32"/>
    </row>
    <row r="73" ht="21" spans="1:18">
      <c r="A73" s="31" t="s">
        <v>184</v>
      </c>
      <c r="B73" s="34">
        <f>SUM(B74:B77)</f>
        <v>4</v>
      </c>
      <c r="C73" s="32"/>
      <c r="D73" s="29"/>
      <c r="E73" s="32" t="s">
        <v>169</v>
      </c>
      <c r="F73" s="34">
        <f t="shared" ref="F73:P73" si="25">SUM(F74:F77)</f>
        <v>6500</v>
      </c>
      <c r="G73" s="33" t="s">
        <v>185</v>
      </c>
      <c r="H73" s="32"/>
      <c r="I73" s="34">
        <f t="shared" si="25"/>
        <v>1625</v>
      </c>
      <c r="J73" s="34">
        <f t="shared" si="25"/>
        <v>6500</v>
      </c>
      <c r="K73" s="35">
        <f t="shared" si="25"/>
        <v>235</v>
      </c>
      <c r="L73" s="35">
        <f t="shared" si="25"/>
        <v>105</v>
      </c>
      <c r="M73" s="35">
        <f t="shared" si="25"/>
        <v>0</v>
      </c>
      <c r="N73" s="35">
        <f t="shared" si="25"/>
        <v>130</v>
      </c>
      <c r="O73" s="35">
        <f t="shared" si="25"/>
        <v>0</v>
      </c>
      <c r="P73" s="35">
        <f t="shared" si="25"/>
        <v>0</v>
      </c>
      <c r="Q73" s="35"/>
      <c r="R73" s="32"/>
    </row>
    <row r="74" s="6" customFormat="1" spans="1:240">
      <c r="A74" s="37" t="s">
        <v>186</v>
      </c>
      <c r="B74" s="46">
        <v>1</v>
      </c>
      <c r="C74" s="32" t="s">
        <v>34</v>
      </c>
      <c r="D74" s="29"/>
      <c r="E74" s="32" t="s">
        <v>169</v>
      </c>
      <c r="F74" s="46">
        <v>3500</v>
      </c>
      <c r="G74" s="41" t="s">
        <v>187</v>
      </c>
      <c r="H74" s="46">
        <v>2021</v>
      </c>
      <c r="I74" s="34">
        <f>J74/4</f>
        <v>875</v>
      </c>
      <c r="J74" s="46">
        <v>3500</v>
      </c>
      <c r="K74" s="35">
        <f>L74+M74+N74+O74+P74</f>
        <v>105</v>
      </c>
      <c r="L74" s="46">
        <v>105</v>
      </c>
      <c r="M74" s="35"/>
      <c r="N74" s="46"/>
      <c r="O74" s="35"/>
      <c r="P74" s="35"/>
      <c r="Q74" s="35" t="s">
        <v>165</v>
      </c>
      <c r="R74" s="3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row>
    <row r="75" s="6" customFormat="1" spans="1:240">
      <c r="A75" s="37" t="s">
        <v>188</v>
      </c>
      <c r="B75" s="46">
        <v>1</v>
      </c>
      <c r="C75" s="32" t="s">
        <v>34</v>
      </c>
      <c r="D75" s="29"/>
      <c r="E75" s="32" t="s">
        <v>169</v>
      </c>
      <c r="F75" s="46">
        <v>1000</v>
      </c>
      <c r="G75" s="49" t="s">
        <v>189</v>
      </c>
      <c r="H75" s="46">
        <v>2021</v>
      </c>
      <c r="I75" s="34">
        <f>J75/4</f>
        <v>250</v>
      </c>
      <c r="J75" s="46">
        <v>1000</v>
      </c>
      <c r="K75" s="35">
        <f>L75+M75+N75+O75+P75</f>
        <v>50</v>
      </c>
      <c r="L75" s="35"/>
      <c r="M75" s="35"/>
      <c r="N75" s="46">
        <v>50</v>
      </c>
      <c r="O75" s="35"/>
      <c r="P75" s="35"/>
      <c r="Q75" s="35" t="s">
        <v>37</v>
      </c>
      <c r="R75" s="3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row>
    <row r="76" s="6" customFormat="1" spans="1:240">
      <c r="A76" s="37" t="s">
        <v>190</v>
      </c>
      <c r="B76" s="46">
        <v>1</v>
      </c>
      <c r="C76" s="32" t="s">
        <v>34</v>
      </c>
      <c r="D76" s="29"/>
      <c r="E76" s="32" t="s">
        <v>169</v>
      </c>
      <c r="F76" s="46">
        <v>1000</v>
      </c>
      <c r="G76" s="33" t="s">
        <v>191</v>
      </c>
      <c r="H76" s="46">
        <v>2021</v>
      </c>
      <c r="I76" s="34">
        <f>J76/4</f>
        <v>250</v>
      </c>
      <c r="J76" s="46">
        <v>1000</v>
      </c>
      <c r="K76" s="35">
        <f>L76+M76+N76+O76+P76</f>
        <v>50</v>
      </c>
      <c r="L76" s="35"/>
      <c r="M76" s="35"/>
      <c r="N76" s="46">
        <v>50</v>
      </c>
      <c r="O76" s="35"/>
      <c r="P76" s="35"/>
      <c r="Q76" s="35" t="s">
        <v>91</v>
      </c>
      <c r="R76" s="3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row>
    <row r="77" s="6" customFormat="1" spans="1:240">
      <c r="A77" s="37" t="s">
        <v>192</v>
      </c>
      <c r="B77" s="46">
        <v>1</v>
      </c>
      <c r="C77" s="32" t="s">
        <v>193</v>
      </c>
      <c r="D77" s="32" t="s">
        <v>194</v>
      </c>
      <c r="E77" s="32" t="s">
        <v>169</v>
      </c>
      <c r="F77" s="46">
        <v>1000</v>
      </c>
      <c r="G77" s="41" t="s">
        <v>195</v>
      </c>
      <c r="H77" s="46">
        <v>2021</v>
      </c>
      <c r="I77" s="34">
        <f>J77/4</f>
        <v>250</v>
      </c>
      <c r="J77" s="46">
        <v>1000</v>
      </c>
      <c r="K77" s="35">
        <f>L77+M77+N77+O77+P77</f>
        <v>30</v>
      </c>
      <c r="L77" s="35"/>
      <c r="M77" s="35"/>
      <c r="N77" s="46">
        <v>30</v>
      </c>
      <c r="O77" s="35"/>
      <c r="P77" s="35"/>
      <c r="Q77" s="35" t="s">
        <v>91</v>
      </c>
      <c r="R77" s="3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row>
    <row r="78" ht="13.5" spans="1:18">
      <c r="A78" s="31" t="s">
        <v>196</v>
      </c>
      <c r="B78" s="34">
        <f>SUM(B79:B83)</f>
        <v>5</v>
      </c>
      <c r="C78" s="32"/>
      <c r="D78" s="29"/>
      <c r="E78" s="32" t="s">
        <v>169</v>
      </c>
      <c r="F78" s="34">
        <f t="shared" ref="F78:P78" si="26">SUM(F79:F83)</f>
        <v>4350</v>
      </c>
      <c r="G78" s="33" t="s">
        <v>197</v>
      </c>
      <c r="H78" s="32"/>
      <c r="I78" s="34">
        <f t="shared" si="26"/>
        <v>1275</v>
      </c>
      <c r="J78" s="34">
        <f t="shared" si="26"/>
        <v>4350</v>
      </c>
      <c r="K78" s="35">
        <f t="shared" si="26"/>
        <v>261</v>
      </c>
      <c r="L78" s="35">
        <f t="shared" si="26"/>
        <v>0</v>
      </c>
      <c r="M78" s="35">
        <f t="shared" si="26"/>
        <v>0</v>
      </c>
      <c r="N78" s="35">
        <f t="shared" si="26"/>
        <v>261</v>
      </c>
      <c r="O78" s="35">
        <f t="shared" si="26"/>
        <v>0</v>
      </c>
      <c r="P78" s="35">
        <f t="shared" si="26"/>
        <v>0</v>
      </c>
      <c r="Q78" s="35"/>
      <c r="R78" s="32"/>
    </row>
    <row r="79" s="6" customFormat="1" spans="1:240">
      <c r="A79" s="37" t="s">
        <v>198</v>
      </c>
      <c r="B79" s="46">
        <v>1</v>
      </c>
      <c r="C79" s="32" t="s">
        <v>34</v>
      </c>
      <c r="D79" s="29"/>
      <c r="E79" s="32" t="s">
        <v>169</v>
      </c>
      <c r="F79" s="46">
        <v>2000</v>
      </c>
      <c r="G79" s="41" t="s">
        <v>199</v>
      </c>
      <c r="H79" s="46">
        <v>2021</v>
      </c>
      <c r="I79" s="34">
        <f>J79/4</f>
        <v>500</v>
      </c>
      <c r="J79" s="46">
        <v>2000</v>
      </c>
      <c r="K79" s="35">
        <f>L79+M79+N79+O79+P79</f>
        <v>120</v>
      </c>
      <c r="L79" s="35"/>
      <c r="M79" s="35"/>
      <c r="N79" s="46">
        <v>120</v>
      </c>
      <c r="O79" s="35"/>
      <c r="P79" s="35"/>
      <c r="Q79" s="35" t="s">
        <v>91</v>
      </c>
      <c r="R79" s="3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row>
    <row r="80" s="6" customFormat="1" spans="1:240">
      <c r="A80" s="37" t="s">
        <v>200</v>
      </c>
      <c r="B80" s="32">
        <v>1</v>
      </c>
      <c r="C80" s="32" t="s">
        <v>34</v>
      </c>
      <c r="D80" s="32"/>
      <c r="E80" s="32" t="s">
        <v>169</v>
      </c>
      <c r="F80" s="32">
        <v>100</v>
      </c>
      <c r="G80" s="33" t="s">
        <v>201</v>
      </c>
      <c r="H80" s="32">
        <v>2021</v>
      </c>
      <c r="I80" s="34">
        <f>J80/4</f>
        <v>25</v>
      </c>
      <c r="J80" s="32">
        <v>100</v>
      </c>
      <c r="K80" s="35">
        <f>L80+M80+N80+O80+P80</f>
        <v>1</v>
      </c>
      <c r="L80" s="32"/>
      <c r="M80" s="32"/>
      <c r="N80" s="35">
        <v>1</v>
      </c>
      <c r="O80" s="35"/>
      <c r="P80" s="35"/>
      <c r="Q80" s="35" t="s">
        <v>91</v>
      </c>
      <c r="R80" s="3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row>
    <row r="81" s="10" customFormat="1" spans="1:240">
      <c r="A81" s="37" t="s">
        <v>202</v>
      </c>
      <c r="B81" s="32">
        <v>1</v>
      </c>
      <c r="C81" s="32" t="s">
        <v>105</v>
      </c>
      <c r="D81" s="32" t="s">
        <v>112</v>
      </c>
      <c r="E81" s="32" t="s">
        <v>169</v>
      </c>
      <c r="F81" s="32">
        <v>150</v>
      </c>
      <c r="G81" s="33" t="s">
        <v>203</v>
      </c>
      <c r="H81" s="32">
        <v>2021</v>
      </c>
      <c r="I81" s="32">
        <v>150</v>
      </c>
      <c r="J81" s="32">
        <v>150</v>
      </c>
      <c r="K81" s="35">
        <v>12</v>
      </c>
      <c r="L81" s="32"/>
      <c r="M81" s="32"/>
      <c r="N81" s="35">
        <v>12</v>
      </c>
      <c r="O81" s="35"/>
      <c r="P81" s="35"/>
      <c r="Q81" s="35" t="s">
        <v>91</v>
      </c>
      <c r="R81" s="3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row>
    <row r="82" s="10" customFormat="1" spans="1:240">
      <c r="A82" s="37" t="s">
        <v>204</v>
      </c>
      <c r="B82" s="32">
        <v>1</v>
      </c>
      <c r="C82" s="32" t="s">
        <v>105</v>
      </c>
      <c r="D82" s="32" t="s">
        <v>115</v>
      </c>
      <c r="E82" s="32" t="s">
        <v>169</v>
      </c>
      <c r="F82" s="32">
        <v>100</v>
      </c>
      <c r="G82" s="33" t="s">
        <v>205</v>
      </c>
      <c r="H82" s="32">
        <v>2021</v>
      </c>
      <c r="I82" s="32">
        <v>100</v>
      </c>
      <c r="J82" s="32">
        <v>100</v>
      </c>
      <c r="K82" s="35">
        <v>8</v>
      </c>
      <c r="L82" s="32"/>
      <c r="M82" s="32"/>
      <c r="N82" s="35">
        <v>8</v>
      </c>
      <c r="O82" s="35"/>
      <c r="P82" s="35"/>
      <c r="Q82" s="35" t="s">
        <v>206</v>
      </c>
      <c r="R82" s="3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row>
    <row r="83" s="6" customFormat="1" spans="1:240">
      <c r="A83" s="37" t="s">
        <v>207</v>
      </c>
      <c r="B83" s="46">
        <v>1</v>
      </c>
      <c r="C83" s="32" t="s">
        <v>193</v>
      </c>
      <c r="D83" s="32" t="s">
        <v>194</v>
      </c>
      <c r="E83" s="32" t="s">
        <v>169</v>
      </c>
      <c r="F83" s="46">
        <v>2000</v>
      </c>
      <c r="G83" s="41" t="s">
        <v>199</v>
      </c>
      <c r="H83" s="32">
        <v>2021</v>
      </c>
      <c r="I83" s="34">
        <f>J83/4</f>
        <v>500</v>
      </c>
      <c r="J83" s="46">
        <v>2000</v>
      </c>
      <c r="K83" s="35">
        <f>L83+M83+N83+O83+P83</f>
        <v>120</v>
      </c>
      <c r="L83" s="32"/>
      <c r="M83" s="32"/>
      <c r="N83" s="46">
        <v>120</v>
      </c>
      <c r="O83" s="35"/>
      <c r="P83" s="35"/>
      <c r="Q83" s="35" t="s">
        <v>91</v>
      </c>
      <c r="R83" s="3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row>
    <row r="84" s="5" customFormat="1" spans="1:255">
      <c r="A84" s="48" t="s">
        <v>208</v>
      </c>
      <c r="B84" s="29">
        <f>B85+B87+B88</f>
        <v>3</v>
      </c>
      <c r="C84" s="29"/>
      <c r="D84" s="29"/>
      <c r="E84" s="29" t="s">
        <v>80</v>
      </c>
      <c r="F84" s="29"/>
      <c r="G84" s="29" t="s">
        <v>26</v>
      </c>
      <c r="H84" s="29"/>
      <c r="I84" s="29">
        <f t="shared" ref="I84:P84" si="27">I85+I87+I88</f>
        <v>1849</v>
      </c>
      <c r="J84" s="29">
        <f t="shared" si="27"/>
        <v>7396</v>
      </c>
      <c r="K84" s="55">
        <f t="shared" si="27"/>
        <v>5160</v>
      </c>
      <c r="L84" s="55">
        <f t="shared" si="27"/>
        <v>0</v>
      </c>
      <c r="M84" s="55">
        <f t="shared" si="27"/>
        <v>0</v>
      </c>
      <c r="N84" s="55">
        <f t="shared" si="27"/>
        <v>5120</v>
      </c>
      <c r="O84" s="55">
        <f t="shared" si="27"/>
        <v>40</v>
      </c>
      <c r="P84" s="55">
        <f t="shared" si="27"/>
        <v>0</v>
      </c>
      <c r="Q84" s="55"/>
      <c r="R84" s="29"/>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row>
    <row r="85" ht="13.5" spans="1:18">
      <c r="A85" s="31" t="s">
        <v>209</v>
      </c>
      <c r="B85" s="34">
        <f>SUM(B86:B86)</f>
        <v>1</v>
      </c>
      <c r="C85" s="32"/>
      <c r="D85" s="32"/>
      <c r="E85" s="32" t="s">
        <v>80</v>
      </c>
      <c r="F85" s="34">
        <f t="shared" ref="F85:P85" si="28">SUM(F86:F86)</f>
        <v>34</v>
      </c>
      <c r="G85" s="41" t="s">
        <v>210</v>
      </c>
      <c r="H85" s="32"/>
      <c r="I85" s="34">
        <f t="shared" si="28"/>
        <v>34</v>
      </c>
      <c r="J85" s="34">
        <f t="shared" si="28"/>
        <v>136</v>
      </c>
      <c r="K85" s="35">
        <f t="shared" si="28"/>
        <v>5100</v>
      </c>
      <c r="L85" s="35">
        <f t="shared" si="28"/>
        <v>0</v>
      </c>
      <c r="M85" s="35">
        <f t="shared" si="28"/>
        <v>0</v>
      </c>
      <c r="N85" s="35">
        <f t="shared" si="28"/>
        <v>5100</v>
      </c>
      <c r="O85" s="35">
        <f t="shared" si="28"/>
        <v>0</v>
      </c>
      <c r="P85" s="35">
        <f t="shared" si="28"/>
        <v>0</v>
      </c>
      <c r="Q85" s="35"/>
      <c r="R85" s="32"/>
    </row>
    <row r="86" s="6" customFormat="1" spans="1:240">
      <c r="A86" s="37" t="s">
        <v>211</v>
      </c>
      <c r="B86" s="32">
        <v>1</v>
      </c>
      <c r="C86" s="32" t="s">
        <v>34</v>
      </c>
      <c r="D86" s="32"/>
      <c r="E86" s="32" t="s">
        <v>80</v>
      </c>
      <c r="F86" s="32">
        <v>34</v>
      </c>
      <c r="G86" s="41" t="s">
        <v>212</v>
      </c>
      <c r="H86" s="32">
        <v>2021</v>
      </c>
      <c r="I86" s="32">
        <v>34</v>
      </c>
      <c r="J86" s="34">
        <f>I86*4</f>
        <v>136</v>
      </c>
      <c r="K86" s="35">
        <f>L86+M86+N86+O86+P86</f>
        <v>5100</v>
      </c>
      <c r="L86" s="35"/>
      <c r="M86" s="35"/>
      <c r="N86" s="35">
        <v>5100</v>
      </c>
      <c r="O86" s="35"/>
      <c r="P86" s="35"/>
      <c r="Q86" s="35" t="s">
        <v>213</v>
      </c>
      <c r="R86" s="3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row>
    <row r="87" ht="13.5" spans="1:18">
      <c r="A87" s="31" t="s">
        <v>215</v>
      </c>
      <c r="B87" s="34"/>
      <c r="C87" s="29"/>
      <c r="D87" s="32"/>
      <c r="E87" s="32" t="s">
        <v>80</v>
      </c>
      <c r="F87" s="34"/>
      <c r="G87" s="33"/>
      <c r="H87" s="32"/>
      <c r="I87" s="34"/>
      <c r="J87" s="34"/>
      <c r="K87" s="34"/>
      <c r="L87" s="34"/>
      <c r="M87" s="34"/>
      <c r="N87" s="34"/>
      <c r="O87" s="34"/>
      <c r="P87" s="34"/>
      <c r="Q87" s="35" t="s">
        <v>213</v>
      </c>
      <c r="R87" s="32"/>
    </row>
    <row r="88" ht="13.5" spans="1:18">
      <c r="A88" s="31" t="s">
        <v>216</v>
      </c>
      <c r="B88" s="34">
        <f>SUM(B89:B90)</f>
        <v>2</v>
      </c>
      <c r="C88" s="29"/>
      <c r="D88" s="32"/>
      <c r="E88" s="32" t="s">
        <v>80</v>
      </c>
      <c r="F88" s="34">
        <f t="shared" ref="F88:P88" si="29">SUM(F89:F90)</f>
        <v>12</v>
      </c>
      <c r="G88" s="33" t="s">
        <v>217</v>
      </c>
      <c r="H88" s="32"/>
      <c r="I88" s="34">
        <f t="shared" si="29"/>
        <v>1815</v>
      </c>
      <c r="J88" s="34">
        <f t="shared" si="29"/>
        <v>7260</v>
      </c>
      <c r="K88" s="35">
        <f t="shared" si="29"/>
        <v>60</v>
      </c>
      <c r="L88" s="35">
        <f t="shared" si="29"/>
        <v>0</v>
      </c>
      <c r="M88" s="35">
        <f t="shared" si="29"/>
        <v>0</v>
      </c>
      <c r="N88" s="35">
        <f t="shared" si="29"/>
        <v>20</v>
      </c>
      <c r="O88" s="35">
        <f t="shared" si="29"/>
        <v>40</v>
      </c>
      <c r="P88" s="35">
        <f t="shared" si="29"/>
        <v>0</v>
      </c>
      <c r="Q88" s="35"/>
      <c r="R88" s="32"/>
    </row>
    <row r="89" s="6" customFormat="1" spans="1:240">
      <c r="A89" s="37" t="s">
        <v>218</v>
      </c>
      <c r="B89" s="32">
        <v>1</v>
      </c>
      <c r="C89" s="33" t="s">
        <v>34</v>
      </c>
      <c r="D89" s="32"/>
      <c r="E89" s="32" t="s">
        <v>80</v>
      </c>
      <c r="F89" s="32">
        <v>2</v>
      </c>
      <c r="G89" s="33" t="s">
        <v>219</v>
      </c>
      <c r="H89" s="32">
        <v>2021</v>
      </c>
      <c r="I89" s="32">
        <v>565</v>
      </c>
      <c r="J89" s="34">
        <f>I89*4</f>
        <v>2260</v>
      </c>
      <c r="K89" s="35">
        <f>L89+M89+N89+O89+P89</f>
        <v>40</v>
      </c>
      <c r="L89" s="35"/>
      <c r="M89" s="35"/>
      <c r="N89" s="35"/>
      <c r="O89" s="35">
        <v>40</v>
      </c>
      <c r="P89" s="35"/>
      <c r="Q89" s="35" t="s">
        <v>213</v>
      </c>
      <c r="R89" s="3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row>
    <row r="90" s="6" customFormat="1" spans="1:240">
      <c r="A90" s="37" t="s">
        <v>220</v>
      </c>
      <c r="B90" s="32">
        <v>1</v>
      </c>
      <c r="C90" s="33" t="s">
        <v>34</v>
      </c>
      <c r="D90" s="32"/>
      <c r="E90" s="32" t="s">
        <v>80</v>
      </c>
      <c r="F90" s="32">
        <v>10</v>
      </c>
      <c r="G90" s="33" t="s">
        <v>221</v>
      </c>
      <c r="H90" s="32">
        <v>2021</v>
      </c>
      <c r="I90" s="32">
        <v>1250</v>
      </c>
      <c r="J90" s="34">
        <f>I90*4</f>
        <v>5000</v>
      </c>
      <c r="K90" s="35">
        <f>L90+M90+N90+O90+P90</f>
        <v>20</v>
      </c>
      <c r="L90" s="35"/>
      <c r="M90" s="35"/>
      <c r="N90" s="35">
        <v>20</v>
      </c>
      <c r="O90" s="35"/>
      <c r="P90" s="35"/>
      <c r="Q90" s="35" t="s">
        <v>222</v>
      </c>
      <c r="R90" s="3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row>
    <row r="91" s="5" customFormat="1" spans="1:255">
      <c r="A91" s="48" t="s">
        <v>223</v>
      </c>
      <c r="B91" s="29">
        <f>B92+B98</f>
        <v>6</v>
      </c>
      <c r="C91" s="32"/>
      <c r="D91" s="29"/>
      <c r="E91" s="29" t="s">
        <v>80</v>
      </c>
      <c r="F91" s="29"/>
      <c r="G91" s="29" t="s">
        <v>26</v>
      </c>
      <c r="H91" s="29"/>
      <c r="I91" s="29">
        <f t="shared" ref="I91:P91" si="30">I92+I98</f>
        <v>7105</v>
      </c>
      <c r="J91" s="29">
        <f t="shared" si="30"/>
        <v>26285</v>
      </c>
      <c r="K91" s="55">
        <f t="shared" si="30"/>
        <v>9700</v>
      </c>
      <c r="L91" s="55">
        <f t="shared" si="30"/>
        <v>0</v>
      </c>
      <c r="M91" s="55">
        <f t="shared" si="30"/>
        <v>0</v>
      </c>
      <c r="N91" s="55">
        <f t="shared" si="30"/>
        <v>9700</v>
      </c>
      <c r="O91" s="55">
        <f t="shared" si="30"/>
        <v>0</v>
      </c>
      <c r="P91" s="55">
        <f t="shared" si="30"/>
        <v>0</v>
      </c>
      <c r="Q91" s="55"/>
      <c r="R91" s="29"/>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ht="13.5" spans="1:18">
      <c r="A92" s="31" t="s">
        <v>224</v>
      </c>
      <c r="B92" s="34">
        <f>SUM(B93:B97)</f>
        <v>6</v>
      </c>
      <c r="C92" s="29"/>
      <c r="D92" s="29"/>
      <c r="E92" s="32" t="s">
        <v>80</v>
      </c>
      <c r="F92" s="34">
        <f t="shared" ref="F92:P92" si="31">SUM(F93:F97)</f>
        <v>6</v>
      </c>
      <c r="G92" s="33" t="s">
        <v>225</v>
      </c>
      <c r="H92" s="32"/>
      <c r="I92" s="34">
        <f t="shared" si="31"/>
        <v>7105</v>
      </c>
      <c r="J92" s="34">
        <f t="shared" si="31"/>
        <v>26285</v>
      </c>
      <c r="K92" s="35">
        <f t="shared" si="31"/>
        <v>9700</v>
      </c>
      <c r="L92" s="35">
        <f t="shared" si="31"/>
        <v>0</v>
      </c>
      <c r="M92" s="35">
        <f t="shared" si="31"/>
        <v>0</v>
      </c>
      <c r="N92" s="35">
        <f t="shared" si="31"/>
        <v>9700</v>
      </c>
      <c r="O92" s="35">
        <f t="shared" si="31"/>
        <v>0</v>
      </c>
      <c r="P92" s="35">
        <f t="shared" si="31"/>
        <v>0</v>
      </c>
      <c r="Q92" s="35"/>
      <c r="R92" s="32"/>
    </row>
    <row r="93" s="6" customFormat="1" spans="1:240">
      <c r="A93" s="37" t="s">
        <v>226</v>
      </c>
      <c r="B93" s="46">
        <v>2</v>
      </c>
      <c r="C93" s="33" t="s">
        <v>193</v>
      </c>
      <c r="D93" s="29"/>
      <c r="E93" s="32" t="s">
        <v>80</v>
      </c>
      <c r="F93" s="46">
        <v>2</v>
      </c>
      <c r="G93" s="33" t="s">
        <v>227</v>
      </c>
      <c r="H93" s="46">
        <v>2021</v>
      </c>
      <c r="I93" s="34">
        <v>1421</v>
      </c>
      <c r="J93" s="34">
        <v>5257</v>
      </c>
      <c r="K93" s="35">
        <f t="shared" ref="K93:K97" si="32">L93+M93+N93+O93+P93</f>
        <v>2500</v>
      </c>
      <c r="L93" s="35"/>
      <c r="M93" s="35"/>
      <c r="N93" s="35">
        <v>2500</v>
      </c>
      <c r="O93" s="35"/>
      <c r="P93" s="35"/>
      <c r="Q93" s="35" t="s">
        <v>222</v>
      </c>
      <c r="R93" s="3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row>
    <row r="94" s="6" customFormat="1" spans="1:240">
      <c r="A94" s="37" t="s">
        <v>226</v>
      </c>
      <c r="B94" s="46">
        <v>1</v>
      </c>
      <c r="C94" s="33" t="s">
        <v>193</v>
      </c>
      <c r="D94" s="29"/>
      <c r="E94" s="32" t="s">
        <v>80</v>
      </c>
      <c r="F94" s="46">
        <v>1</v>
      </c>
      <c r="G94" s="41" t="s">
        <v>228</v>
      </c>
      <c r="H94" s="46">
        <v>2021</v>
      </c>
      <c r="I94" s="34">
        <v>1421</v>
      </c>
      <c r="J94" s="34">
        <v>5257</v>
      </c>
      <c r="K94" s="35">
        <f t="shared" si="32"/>
        <v>1800</v>
      </c>
      <c r="L94" s="35"/>
      <c r="M94" s="35"/>
      <c r="N94" s="35">
        <v>1800</v>
      </c>
      <c r="O94" s="35"/>
      <c r="P94" s="35"/>
      <c r="Q94" s="35" t="s">
        <v>222</v>
      </c>
      <c r="R94" s="3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6" customFormat="1" spans="1:240">
      <c r="A95" s="37" t="s">
        <v>226</v>
      </c>
      <c r="B95" s="46">
        <v>1</v>
      </c>
      <c r="C95" s="33" t="s">
        <v>193</v>
      </c>
      <c r="D95" s="29"/>
      <c r="E95" s="32" t="s">
        <v>80</v>
      </c>
      <c r="F95" s="46">
        <v>1</v>
      </c>
      <c r="G95" s="41" t="s">
        <v>228</v>
      </c>
      <c r="H95" s="46">
        <v>2021</v>
      </c>
      <c r="I95" s="34">
        <v>1421</v>
      </c>
      <c r="J95" s="34">
        <v>5257</v>
      </c>
      <c r="K95" s="35">
        <f t="shared" si="32"/>
        <v>1800</v>
      </c>
      <c r="L95" s="35"/>
      <c r="M95" s="35"/>
      <c r="N95" s="35">
        <v>1800</v>
      </c>
      <c r="O95" s="35"/>
      <c r="P95" s="35"/>
      <c r="Q95" s="35" t="s">
        <v>222</v>
      </c>
      <c r="R95" s="3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6" customFormat="1" spans="1:240">
      <c r="A96" s="37" t="s">
        <v>226</v>
      </c>
      <c r="B96" s="46">
        <v>1</v>
      </c>
      <c r="C96" s="33" t="s">
        <v>193</v>
      </c>
      <c r="D96" s="29"/>
      <c r="E96" s="32" t="s">
        <v>80</v>
      </c>
      <c r="F96" s="46">
        <v>1</v>
      </c>
      <c r="G96" s="41" t="s">
        <v>228</v>
      </c>
      <c r="H96" s="46">
        <v>2021</v>
      </c>
      <c r="I96" s="34">
        <v>1421</v>
      </c>
      <c r="J96" s="34">
        <v>5257</v>
      </c>
      <c r="K96" s="35">
        <f t="shared" si="32"/>
        <v>1800</v>
      </c>
      <c r="L96" s="35"/>
      <c r="M96" s="35"/>
      <c r="N96" s="35">
        <v>1800</v>
      </c>
      <c r="O96" s="35"/>
      <c r="P96" s="35"/>
      <c r="Q96" s="35" t="s">
        <v>222</v>
      </c>
      <c r="R96" s="3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s="6" customFormat="1" spans="1:240">
      <c r="A97" s="37" t="s">
        <v>226</v>
      </c>
      <c r="B97" s="46">
        <v>1</v>
      </c>
      <c r="C97" s="33" t="s">
        <v>193</v>
      </c>
      <c r="D97" s="29"/>
      <c r="E97" s="32" t="s">
        <v>80</v>
      </c>
      <c r="F97" s="46">
        <v>1</v>
      </c>
      <c r="G97" s="41" t="s">
        <v>228</v>
      </c>
      <c r="H97" s="46">
        <v>2021</v>
      </c>
      <c r="I97" s="34">
        <v>1421</v>
      </c>
      <c r="J97" s="34">
        <v>5257</v>
      </c>
      <c r="K97" s="35">
        <f t="shared" si="32"/>
        <v>1800</v>
      </c>
      <c r="L97" s="35"/>
      <c r="M97" s="35"/>
      <c r="N97" s="35">
        <v>1800</v>
      </c>
      <c r="O97" s="35"/>
      <c r="P97" s="35"/>
      <c r="Q97" s="35" t="s">
        <v>222</v>
      </c>
      <c r="R97" s="3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row>
    <row r="98" ht="13.5" spans="1:18">
      <c r="A98" s="31" t="s">
        <v>229</v>
      </c>
      <c r="B98" s="32"/>
      <c r="C98" s="29"/>
      <c r="D98" s="29"/>
      <c r="E98" s="32" t="s">
        <v>80</v>
      </c>
      <c r="F98" s="29"/>
      <c r="G98" s="32"/>
      <c r="H98" s="32"/>
      <c r="I98" s="34"/>
      <c r="J98" s="34"/>
      <c r="K98" s="35"/>
      <c r="L98" s="35"/>
      <c r="M98" s="35"/>
      <c r="N98" s="35"/>
      <c r="O98" s="35"/>
      <c r="P98" s="35"/>
      <c r="Q98" s="35"/>
      <c r="R98" s="32"/>
    </row>
    <row r="99" ht="13.5" spans="1:18">
      <c r="A99" s="31" t="s">
        <v>183</v>
      </c>
      <c r="B99" s="32"/>
      <c r="C99" s="32"/>
      <c r="D99" s="29"/>
      <c r="E99" s="32" t="s">
        <v>80</v>
      </c>
      <c r="F99" s="29"/>
      <c r="G99" s="32"/>
      <c r="H99" s="32"/>
      <c r="I99" s="34"/>
      <c r="J99" s="34"/>
      <c r="K99" s="35"/>
      <c r="L99" s="35"/>
      <c r="M99" s="35"/>
      <c r="N99" s="35"/>
      <c r="O99" s="35"/>
      <c r="P99" s="35"/>
      <c r="Q99" s="35"/>
      <c r="R99" s="32"/>
    </row>
    <row r="100" s="5" customFormat="1" spans="1:255">
      <c r="A100" s="48" t="s">
        <v>230</v>
      </c>
      <c r="B100" s="29">
        <f>B101+B103+B105+B107+B108</f>
        <v>5</v>
      </c>
      <c r="C100" s="32"/>
      <c r="D100" s="29" t="s">
        <v>26</v>
      </c>
      <c r="E100" s="29" t="s">
        <v>26</v>
      </c>
      <c r="F100" s="29" t="s">
        <v>26</v>
      </c>
      <c r="G100" s="29" t="s">
        <v>26</v>
      </c>
      <c r="H100" s="29"/>
      <c r="I100" s="29">
        <f t="shared" ref="I100:P100" si="33">I101+I103+I105+I107+I108</f>
        <v>3364</v>
      </c>
      <c r="J100" s="29">
        <f t="shared" si="33"/>
        <v>13276</v>
      </c>
      <c r="K100" s="55">
        <f t="shared" si="33"/>
        <v>1222</v>
      </c>
      <c r="L100" s="55">
        <f t="shared" si="33"/>
        <v>0</v>
      </c>
      <c r="M100" s="55">
        <f t="shared" si="33"/>
        <v>0</v>
      </c>
      <c r="N100" s="55">
        <f t="shared" si="33"/>
        <v>1222</v>
      </c>
      <c r="O100" s="55">
        <f t="shared" si="33"/>
        <v>0</v>
      </c>
      <c r="P100" s="55">
        <f t="shared" si="33"/>
        <v>0</v>
      </c>
      <c r="Q100" s="55"/>
      <c r="R100" s="29"/>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row>
    <row r="101" ht="13.5" spans="1:18">
      <c r="A101" s="31" t="s">
        <v>231</v>
      </c>
      <c r="B101" s="34">
        <f>SUM(B102:B102)</f>
        <v>1</v>
      </c>
      <c r="C101" s="32"/>
      <c r="D101" s="29"/>
      <c r="E101" s="32" t="s">
        <v>169</v>
      </c>
      <c r="F101" s="34">
        <f t="shared" ref="F101:P101" si="34">SUM(F102:F102)</f>
        <v>60</v>
      </c>
      <c r="G101" s="33" t="s">
        <v>232</v>
      </c>
      <c r="H101" s="32"/>
      <c r="I101" s="34">
        <f t="shared" si="34"/>
        <v>60</v>
      </c>
      <c r="J101" s="34">
        <f t="shared" si="34"/>
        <v>60</v>
      </c>
      <c r="K101" s="35">
        <f t="shared" si="34"/>
        <v>72</v>
      </c>
      <c r="L101" s="35">
        <f t="shared" si="34"/>
        <v>0</v>
      </c>
      <c r="M101" s="35">
        <f t="shared" si="34"/>
        <v>0</v>
      </c>
      <c r="N101" s="35">
        <f t="shared" si="34"/>
        <v>72</v>
      </c>
      <c r="O101" s="35">
        <f t="shared" si="34"/>
        <v>0</v>
      </c>
      <c r="P101" s="35">
        <f t="shared" si="34"/>
        <v>0</v>
      </c>
      <c r="Q101" s="35"/>
      <c r="R101" s="32"/>
    </row>
    <row r="102" s="10" customFormat="1" spans="1:240">
      <c r="A102" s="37" t="s">
        <v>233</v>
      </c>
      <c r="B102" s="32">
        <v>1</v>
      </c>
      <c r="C102" s="33" t="s">
        <v>34</v>
      </c>
      <c r="D102" s="29"/>
      <c r="E102" s="32" t="s">
        <v>169</v>
      </c>
      <c r="F102" s="32">
        <v>60</v>
      </c>
      <c r="G102" s="33" t="s">
        <v>234</v>
      </c>
      <c r="H102" s="32">
        <v>2021</v>
      </c>
      <c r="I102" s="32">
        <v>60</v>
      </c>
      <c r="J102" s="32">
        <v>60</v>
      </c>
      <c r="K102" s="35">
        <f>J102*1.2</f>
        <v>72</v>
      </c>
      <c r="L102" s="35"/>
      <c r="M102" s="35"/>
      <c r="N102" s="35">
        <f>J102*1.2</f>
        <v>72</v>
      </c>
      <c r="O102" s="35"/>
      <c r="P102" s="35"/>
      <c r="Q102" s="35" t="s">
        <v>122</v>
      </c>
      <c r="R102" s="3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row>
    <row r="103" ht="13.5" spans="1:18">
      <c r="A103" s="31" t="s">
        <v>235</v>
      </c>
      <c r="B103" s="32"/>
      <c r="C103" s="32"/>
      <c r="D103" s="29"/>
      <c r="E103" s="32" t="s">
        <v>80</v>
      </c>
      <c r="F103" s="29"/>
      <c r="G103" s="32"/>
      <c r="H103" s="32"/>
      <c r="I103" s="34"/>
      <c r="J103" s="34"/>
      <c r="K103" s="35"/>
      <c r="L103" s="35"/>
      <c r="M103" s="35"/>
      <c r="N103" s="35"/>
      <c r="O103" s="35"/>
      <c r="P103" s="35"/>
      <c r="Q103" s="35"/>
      <c r="R103" s="32"/>
    </row>
    <row r="104" ht="13.5" spans="1:18">
      <c r="A104" s="31" t="s">
        <v>183</v>
      </c>
      <c r="B104" s="32"/>
      <c r="C104" s="32"/>
      <c r="D104" s="29"/>
      <c r="E104" s="32" t="s">
        <v>80</v>
      </c>
      <c r="F104" s="29"/>
      <c r="G104" s="32"/>
      <c r="H104" s="32"/>
      <c r="I104" s="34"/>
      <c r="J104" s="34"/>
      <c r="K104" s="35"/>
      <c r="L104" s="35"/>
      <c r="M104" s="35"/>
      <c r="N104" s="35"/>
      <c r="O104" s="35"/>
      <c r="P104" s="35"/>
      <c r="Q104" s="35"/>
      <c r="R104" s="32"/>
    </row>
    <row r="105" ht="13.5" spans="1:18">
      <c r="A105" s="31" t="s">
        <v>236</v>
      </c>
      <c r="B105" s="34">
        <f>SUM(B106:B106)</f>
        <v>1</v>
      </c>
      <c r="C105" s="29"/>
      <c r="D105" s="29"/>
      <c r="E105" s="32" t="s">
        <v>31</v>
      </c>
      <c r="F105" s="35">
        <f t="shared" ref="F105:P105" si="35">SUM(F106:F106)</f>
        <v>0.1</v>
      </c>
      <c r="G105" s="33" t="s">
        <v>237</v>
      </c>
      <c r="H105" s="32"/>
      <c r="I105" s="34">
        <f t="shared" si="35"/>
        <v>1652</v>
      </c>
      <c r="J105" s="34">
        <f t="shared" si="35"/>
        <v>6608</v>
      </c>
      <c r="K105" s="35">
        <f t="shared" si="35"/>
        <v>150</v>
      </c>
      <c r="L105" s="35">
        <f t="shared" si="35"/>
        <v>0</v>
      </c>
      <c r="M105" s="35">
        <f t="shared" si="35"/>
        <v>0</v>
      </c>
      <c r="N105" s="35">
        <f t="shared" si="35"/>
        <v>150</v>
      </c>
      <c r="O105" s="35">
        <f t="shared" si="35"/>
        <v>0</v>
      </c>
      <c r="P105" s="35">
        <f t="shared" si="35"/>
        <v>0</v>
      </c>
      <c r="Q105" s="35"/>
      <c r="R105" s="32"/>
    </row>
    <row r="106" s="10" customFormat="1" spans="1:240">
      <c r="A106" s="37" t="s">
        <v>238</v>
      </c>
      <c r="B106" s="32">
        <v>1</v>
      </c>
      <c r="C106" s="33" t="s">
        <v>34</v>
      </c>
      <c r="D106" s="29"/>
      <c r="E106" s="32" t="s">
        <v>31</v>
      </c>
      <c r="F106" s="35">
        <v>0.1</v>
      </c>
      <c r="G106" s="37" t="s">
        <v>239</v>
      </c>
      <c r="H106" s="32">
        <v>2021</v>
      </c>
      <c r="I106" s="34">
        <v>1652</v>
      </c>
      <c r="J106" s="34">
        <f>I106*4</f>
        <v>6608</v>
      </c>
      <c r="K106" s="35">
        <v>150</v>
      </c>
      <c r="L106" s="35"/>
      <c r="M106" s="35"/>
      <c r="N106" s="35">
        <v>150</v>
      </c>
      <c r="O106" s="35"/>
      <c r="P106" s="35"/>
      <c r="Q106" s="35" t="s">
        <v>122</v>
      </c>
      <c r="R106" s="3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row>
    <row r="107" ht="13.5" spans="1:18">
      <c r="A107" s="31" t="s">
        <v>240</v>
      </c>
      <c r="B107" s="32"/>
      <c r="C107" s="29"/>
      <c r="D107" s="29"/>
      <c r="E107" s="32"/>
      <c r="F107" s="29"/>
      <c r="G107" s="33"/>
      <c r="H107" s="32"/>
      <c r="I107" s="34"/>
      <c r="J107" s="34"/>
      <c r="K107" s="34"/>
      <c r="L107" s="34"/>
      <c r="M107" s="34"/>
      <c r="N107" s="34"/>
      <c r="O107" s="34"/>
      <c r="P107" s="34"/>
      <c r="Q107" s="35"/>
      <c r="R107" s="32"/>
    </row>
    <row r="108" ht="13.5" spans="1:18">
      <c r="A108" s="31" t="s">
        <v>248</v>
      </c>
      <c r="B108" s="34">
        <f>SUM(B109:B109)</f>
        <v>3</v>
      </c>
      <c r="C108" s="33"/>
      <c r="D108" s="29"/>
      <c r="E108" s="32" t="s">
        <v>98</v>
      </c>
      <c r="F108" s="34">
        <f t="shared" ref="F108:P108" si="36">SUM(F109:F109)</f>
        <v>3</v>
      </c>
      <c r="G108" s="33" t="s">
        <v>249</v>
      </c>
      <c r="H108" s="32"/>
      <c r="I108" s="34">
        <f t="shared" si="36"/>
        <v>1652</v>
      </c>
      <c r="J108" s="34">
        <f t="shared" si="36"/>
        <v>6608</v>
      </c>
      <c r="K108" s="34">
        <f t="shared" si="36"/>
        <v>1000</v>
      </c>
      <c r="L108" s="34">
        <f t="shared" si="36"/>
        <v>0</v>
      </c>
      <c r="M108" s="34">
        <f t="shared" si="36"/>
        <v>0</v>
      </c>
      <c r="N108" s="34">
        <f t="shared" si="36"/>
        <v>1000</v>
      </c>
      <c r="O108" s="34">
        <f t="shared" si="36"/>
        <v>0</v>
      </c>
      <c r="P108" s="34">
        <f t="shared" si="36"/>
        <v>0</v>
      </c>
      <c r="Q108" s="35"/>
      <c r="R108" s="32"/>
    </row>
    <row r="109" s="11" customFormat="1" spans="1:240">
      <c r="A109" s="65" t="s">
        <v>250</v>
      </c>
      <c r="B109" s="32">
        <v>3</v>
      </c>
      <c r="C109" s="33" t="s">
        <v>34</v>
      </c>
      <c r="D109" s="29"/>
      <c r="E109" s="32" t="s">
        <v>98</v>
      </c>
      <c r="F109" s="32">
        <v>3</v>
      </c>
      <c r="G109" s="65" t="s">
        <v>251</v>
      </c>
      <c r="H109" s="32">
        <v>2021</v>
      </c>
      <c r="I109" s="34">
        <v>1652</v>
      </c>
      <c r="J109" s="34">
        <f>I109*4</f>
        <v>6608</v>
      </c>
      <c r="K109" s="35">
        <v>1000</v>
      </c>
      <c r="L109" s="35"/>
      <c r="M109" s="35"/>
      <c r="N109" s="35">
        <v>1000</v>
      </c>
      <c r="O109" s="35"/>
      <c r="P109" s="35"/>
      <c r="Q109" s="35" t="s">
        <v>122</v>
      </c>
      <c r="R109" s="32"/>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row>
    <row r="110" s="5" customFormat="1" spans="1:255">
      <c r="A110" s="48" t="s">
        <v>252</v>
      </c>
      <c r="B110" s="29">
        <f>B111+B121+B130+B132</f>
        <v>17</v>
      </c>
      <c r="C110" s="29" t="s">
        <v>26</v>
      </c>
      <c r="D110" s="29" t="s">
        <v>26</v>
      </c>
      <c r="E110" s="29" t="s">
        <v>26</v>
      </c>
      <c r="F110" s="29" t="s">
        <v>26</v>
      </c>
      <c r="G110" s="29" t="s">
        <v>26</v>
      </c>
      <c r="H110" s="29"/>
      <c r="I110" s="29">
        <f t="shared" ref="I110:P110" si="37">I111+I121+I130+I132</f>
        <v>16958.25</v>
      </c>
      <c r="J110" s="29">
        <f t="shared" si="37"/>
        <v>67833</v>
      </c>
      <c r="K110" s="55">
        <f t="shared" si="37"/>
        <v>5150.21</v>
      </c>
      <c r="L110" s="55">
        <f t="shared" si="37"/>
        <v>300</v>
      </c>
      <c r="M110" s="55">
        <f t="shared" si="37"/>
        <v>0</v>
      </c>
      <c r="N110" s="55">
        <f t="shared" si="37"/>
        <v>4850.21</v>
      </c>
      <c r="O110" s="55">
        <f t="shared" si="37"/>
        <v>0</v>
      </c>
      <c r="P110" s="55">
        <f t="shared" si="37"/>
        <v>0</v>
      </c>
      <c r="Q110" s="55"/>
      <c r="R110" s="29"/>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row>
    <row r="111" ht="13.5" spans="1:18">
      <c r="A111" s="31" t="s">
        <v>253</v>
      </c>
      <c r="B111" s="32">
        <f>B112+B114+B115+B116</f>
        <v>12</v>
      </c>
      <c r="C111" s="29"/>
      <c r="D111" s="32"/>
      <c r="E111" s="32" t="s">
        <v>26</v>
      </c>
      <c r="F111" s="32" t="s">
        <v>26</v>
      </c>
      <c r="G111" s="32" t="s">
        <v>26</v>
      </c>
      <c r="H111" s="32"/>
      <c r="I111" s="32">
        <f t="shared" ref="I111:P111" si="38">I112+I114+I115+I116</f>
        <v>8005</v>
      </c>
      <c r="J111" s="32">
        <f t="shared" si="38"/>
        <v>32020</v>
      </c>
      <c r="K111" s="32">
        <f t="shared" si="38"/>
        <v>2109.25</v>
      </c>
      <c r="L111" s="32">
        <f t="shared" si="38"/>
        <v>300</v>
      </c>
      <c r="M111" s="32">
        <f t="shared" si="38"/>
        <v>0</v>
      </c>
      <c r="N111" s="32">
        <f t="shared" si="38"/>
        <v>1809.25</v>
      </c>
      <c r="O111" s="32">
        <f t="shared" si="38"/>
        <v>0</v>
      </c>
      <c r="P111" s="32">
        <f t="shared" si="38"/>
        <v>0</v>
      </c>
      <c r="Q111" s="35" t="s">
        <v>134</v>
      </c>
      <c r="R111" s="32"/>
    </row>
    <row r="112" ht="13.5" spans="1:18">
      <c r="A112" s="31" t="s">
        <v>254</v>
      </c>
      <c r="B112" s="34">
        <f>SUM(B113:B113)</f>
        <v>1</v>
      </c>
      <c r="C112" s="29"/>
      <c r="D112" s="29"/>
      <c r="E112" s="32" t="s">
        <v>169</v>
      </c>
      <c r="F112" s="34">
        <f t="shared" ref="F112:P112" si="39">SUM(F113:F113)</f>
        <v>1000</v>
      </c>
      <c r="G112" s="33" t="s">
        <v>255</v>
      </c>
      <c r="H112" s="32"/>
      <c r="I112" s="34">
        <f t="shared" si="39"/>
        <v>250</v>
      </c>
      <c r="J112" s="34">
        <f t="shared" si="39"/>
        <v>1000</v>
      </c>
      <c r="K112" s="35">
        <f t="shared" si="39"/>
        <v>300</v>
      </c>
      <c r="L112" s="35">
        <f t="shared" si="39"/>
        <v>300</v>
      </c>
      <c r="M112" s="35">
        <f t="shared" si="39"/>
        <v>0</v>
      </c>
      <c r="N112" s="35">
        <f t="shared" si="39"/>
        <v>0</v>
      </c>
      <c r="O112" s="35">
        <f t="shared" si="39"/>
        <v>0</v>
      </c>
      <c r="P112" s="35">
        <f t="shared" si="39"/>
        <v>0</v>
      </c>
      <c r="Q112" s="35" t="s">
        <v>134</v>
      </c>
      <c r="R112" s="32"/>
    </row>
    <row r="113" s="6" customFormat="1" spans="1:240">
      <c r="A113" s="37" t="s">
        <v>256</v>
      </c>
      <c r="B113" s="32">
        <v>1</v>
      </c>
      <c r="C113" s="32" t="s">
        <v>34</v>
      </c>
      <c r="D113" s="32"/>
      <c r="E113" s="32" t="s">
        <v>169</v>
      </c>
      <c r="F113" s="32">
        <v>1000</v>
      </c>
      <c r="G113" s="33" t="s">
        <v>257</v>
      </c>
      <c r="H113" s="32">
        <v>2021</v>
      </c>
      <c r="I113" s="34">
        <v>250</v>
      </c>
      <c r="J113" s="32">
        <v>1000</v>
      </c>
      <c r="K113" s="35">
        <f>L113+M113+N113+O113+P113</f>
        <v>300</v>
      </c>
      <c r="L113" s="35">
        <v>300</v>
      </c>
      <c r="M113" s="35"/>
      <c r="N113" s="35"/>
      <c r="O113" s="35"/>
      <c r="P113" s="35"/>
      <c r="Q113" s="35" t="s">
        <v>134</v>
      </c>
      <c r="R113" s="3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row>
    <row r="114" ht="13.5" spans="1:18">
      <c r="A114" s="31" t="s">
        <v>258</v>
      </c>
      <c r="B114" s="34"/>
      <c r="C114" s="29"/>
      <c r="D114" s="29"/>
      <c r="E114" s="32" t="s">
        <v>259</v>
      </c>
      <c r="F114" s="34"/>
      <c r="G114" s="33"/>
      <c r="H114" s="32"/>
      <c r="I114" s="34"/>
      <c r="J114" s="34"/>
      <c r="K114" s="35"/>
      <c r="L114" s="35"/>
      <c r="M114" s="35"/>
      <c r="N114" s="35"/>
      <c r="O114" s="35"/>
      <c r="P114" s="35"/>
      <c r="Q114" s="35" t="s">
        <v>134</v>
      </c>
      <c r="R114" s="32"/>
    </row>
    <row r="115" ht="13.5" spans="1:18">
      <c r="A115" s="31" t="s">
        <v>260</v>
      </c>
      <c r="B115" s="34"/>
      <c r="C115" s="29"/>
      <c r="D115" s="29"/>
      <c r="E115" s="32" t="s">
        <v>259</v>
      </c>
      <c r="F115" s="34"/>
      <c r="G115" s="33"/>
      <c r="H115" s="32"/>
      <c r="I115" s="34"/>
      <c r="J115" s="34"/>
      <c r="K115" s="35"/>
      <c r="L115" s="35"/>
      <c r="M115" s="35"/>
      <c r="N115" s="35"/>
      <c r="O115" s="35"/>
      <c r="P115" s="35"/>
      <c r="Q115" s="35" t="s">
        <v>134</v>
      </c>
      <c r="R115" s="32"/>
    </row>
    <row r="116" ht="13.5" spans="1:18">
      <c r="A116" s="31" t="s">
        <v>261</v>
      </c>
      <c r="B116" s="34">
        <f>SUM(B117:B120)</f>
        <v>11</v>
      </c>
      <c r="C116" s="29"/>
      <c r="D116" s="29"/>
      <c r="E116" s="32" t="s">
        <v>98</v>
      </c>
      <c r="F116" s="34">
        <f t="shared" ref="F116:P116" si="40">SUM(F117:F120)</f>
        <v>11</v>
      </c>
      <c r="G116" s="33" t="s">
        <v>262</v>
      </c>
      <c r="H116" s="32"/>
      <c r="I116" s="34">
        <f t="shared" si="40"/>
        <v>7755</v>
      </c>
      <c r="J116" s="34">
        <f t="shared" si="40"/>
        <v>31020</v>
      </c>
      <c r="K116" s="35">
        <f t="shared" si="40"/>
        <v>1809.25</v>
      </c>
      <c r="L116" s="35">
        <f t="shared" si="40"/>
        <v>0</v>
      </c>
      <c r="M116" s="35">
        <f t="shared" si="40"/>
        <v>0</v>
      </c>
      <c r="N116" s="35">
        <f t="shared" si="40"/>
        <v>1809.25</v>
      </c>
      <c r="O116" s="35">
        <f t="shared" si="40"/>
        <v>0</v>
      </c>
      <c r="P116" s="35">
        <f t="shared" si="40"/>
        <v>0</v>
      </c>
      <c r="Q116" s="35" t="s">
        <v>134</v>
      </c>
      <c r="R116" s="32"/>
    </row>
    <row r="117" s="6" customFormat="1" ht="31.5" spans="1:240">
      <c r="A117" s="37" t="s">
        <v>263</v>
      </c>
      <c r="B117" s="32">
        <v>1</v>
      </c>
      <c r="C117" s="33" t="s">
        <v>34</v>
      </c>
      <c r="D117" s="29"/>
      <c r="E117" s="32" t="s">
        <v>98</v>
      </c>
      <c r="F117" s="32">
        <v>1</v>
      </c>
      <c r="G117" s="33" t="s">
        <v>264</v>
      </c>
      <c r="H117" s="32">
        <v>2021</v>
      </c>
      <c r="I117" s="34">
        <f>J117/4</f>
        <v>965</v>
      </c>
      <c r="J117" s="39">
        <v>3860</v>
      </c>
      <c r="K117" s="35">
        <f>L117+M117+N117+O117+P117</f>
        <v>84.85</v>
      </c>
      <c r="L117" s="35"/>
      <c r="M117" s="35"/>
      <c r="N117" s="35">
        <v>84.85</v>
      </c>
      <c r="O117" s="35"/>
      <c r="P117" s="35"/>
      <c r="Q117" s="35" t="s">
        <v>134</v>
      </c>
      <c r="R117" s="3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row>
    <row r="118" s="6" customFormat="1" ht="52.5" spans="1:240">
      <c r="A118" s="37" t="s">
        <v>268</v>
      </c>
      <c r="B118" s="32">
        <v>2</v>
      </c>
      <c r="C118" s="33" t="s">
        <v>34</v>
      </c>
      <c r="D118" s="29"/>
      <c r="E118" s="32" t="s">
        <v>98</v>
      </c>
      <c r="F118" s="32">
        <v>2</v>
      </c>
      <c r="G118" s="33" t="s">
        <v>269</v>
      </c>
      <c r="H118" s="32">
        <v>2021</v>
      </c>
      <c r="I118" s="34">
        <f>J118/4</f>
        <v>5600</v>
      </c>
      <c r="J118" s="39">
        <v>22400</v>
      </c>
      <c r="K118" s="35">
        <f>L118+M118+N118+O118+P118</f>
        <v>1235</v>
      </c>
      <c r="L118" s="35"/>
      <c r="M118" s="35"/>
      <c r="N118" s="35">
        <v>1235</v>
      </c>
      <c r="O118" s="35"/>
      <c r="P118" s="35"/>
      <c r="Q118" s="35" t="s">
        <v>134</v>
      </c>
      <c r="R118" s="3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row>
    <row r="119" s="6" customFormat="1" ht="31.5" spans="1:240">
      <c r="A119" s="37" t="s">
        <v>272</v>
      </c>
      <c r="B119" s="32">
        <v>3</v>
      </c>
      <c r="C119" s="33" t="s">
        <v>34</v>
      </c>
      <c r="D119" s="29"/>
      <c r="E119" s="32" t="s">
        <v>98</v>
      </c>
      <c r="F119" s="32">
        <v>3</v>
      </c>
      <c r="G119" s="33" t="s">
        <v>273</v>
      </c>
      <c r="H119" s="32">
        <v>2021</v>
      </c>
      <c r="I119" s="34">
        <f>J119/4</f>
        <v>557.5</v>
      </c>
      <c r="J119" s="39">
        <v>2230</v>
      </c>
      <c r="K119" s="35">
        <f>L119+M119+N119+O119+P119</f>
        <v>202</v>
      </c>
      <c r="L119" s="35"/>
      <c r="M119" s="35"/>
      <c r="N119" s="35">
        <v>202</v>
      </c>
      <c r="O119" s="35"/>
      <c r="P119" s="35"/>
      <c r="Q119" s="35" t="s">
        <v>134</v>
      </c>
      <c r="R119" s="3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row>
    <row r="120" s="6" customFormat="1" ht="42" spans="1:240">
      <c r="A120" s="37" t="s">
        <v>278</v>
      </c>
      <c r="B120" s="40">
        <v>5</v>
      </c>
      <c r="C120" s="33" t="s">
        <v>34</v>
      </c>
      <c r="D120" s="29"/>
      <c r="E120" s="32" t="s">
        <v>98</v>
      </c>
      <c r="F120" s="40">
        <v>5</v>
      </c>
      <c r="G120" s="33" t="s">
        <v>279</v>
      </c>
      <c r="H120" s="32">
        <v>2021</v>
      </c>
      <c r="I120" s="34">
        <f>J120/4</f>
        <v>632.5</v>
      </c>
      <c r="J120" s="38">
        <v>2530</v>
      </c>
      <c r="K120" s="35">
        <f>L120+M120+N120+O120+P120</f>
        <v>287.4</v>
      </c>
      <c r="L120" s="35"/>
      <c r="M120" s="35"/>
      <c r="N120" s="35">
        <v>287.4</v>
      </c>
      <c r="O120" s="35"/>
      <c r="P120" s="35"/>
      <c r="Q120" s="35" t="s">
        <v>134</v>
      </c>
      <c r="R120" s="3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row>
    <row r="121" ht="13.5" spans="1:18">
      <c r="A121" s="31" t="s">
        <v>284</v>
      </c>
      <c r="B121" s="32">
        <f>B122+B124+B126+B128</f>
        <v>5</v>
      </c>
      <c r="C121" s="29" t="s">
        <v>26</v>
      </c>
      <c r="D121" s="32" t="s">
        <v>26</v>
      </c>
      <c r="E121" s="32" t="s">
        <v>26</v>
      </c>
      <c r="F121" s="32" t="s">
        <v>26</v>
      </c>
      <c r="G121" s="32" t="s">
        <v>26</v>
      </c>
      <c r="H121" s="32"/>
      <c r="I121" s="32">
        <f t="shared" ref="I121:P121" si="41">I122+I124+I126+I128</f>
        <v>8953.25</v>
      </c>
      <c r="J121" s="32">
        <f t="shared" si="41"/>
        <v>35813</v>
      </c>
      <c r="K121" s="32">
        <f t="shared" si="41"/>
        <v>3040.96</v>
      </c>
      <c r="L121" s="32">
        <f t="shared" si="41"/>
        <v>0</v>
      </c>
      <c r="M121" s="32">
        <f t="shared" si="41"/>
        <v>0</v>
      </c>
      <c r="N121" s="32">
        <f t="shared" si="41"/>
        <v>3040.96</v>
      </c>
      <c r="O121" s="32">
        <f t="shared" si="41"/>
        <v>0</v>
      </c>
      <c r="P121" s="32">
        <f t="shared" si="41"/>
        <v>0</v>
      </c>
      <c r="Q121" s="35"/>
      <c r="R121" s="32"/>
    </row>
    <row r="122" ht="13.5" spans="1:18">
      <c r="A122" s="31" t="s">
        <v>285</v>
      </c>
      <c r="B122" s="34">
        <f>SUM(B123:B123)</f>
        <v>2</v>
      </c>
      <c r="C122" s="32" t="s">
        <v>26</v>
      </c>
      <c r="D122" s="29"/>
      <c r="E122" s="32" t="s">
        <v>80</v>
      </c>
      <c r="F122" s="34">
        <f t="shared" ref="F122:P122" si="42">SUM(F123:F123)</f>
        <v>2</v>
      </c>
      <c r="G122" s="33" t="s">
        <v>286</v>
      </c>
      <c r="H122" s="32"/>
      <c r="I122" s="34">
        <f t="shared" si="42"/>
        <v>1320</v>
      </c>
      <c r="J122" s="34">
        <f t="shared" si="42"/>
        <v>5280</v>
      </c>
      <c r="K122" s="35">
        <f t="shared" si="42"/>
        <v>500</v>
      </c>
      <c r="L122" s="35">
        <f t="shared" si="42"/>
        <v>0</v>
      </c>
      <c r="M122" s="35">
        <f t="shared" si="42"/>
        <v>0</v>
      </c>
      <c r="N122" s="35">
        <f t="shared" si="42"/>
        <v>500</v>
      </c>
      <c r="O122" s="35">
        <f t="shared" si="42"/>
        <v>0</v>
      </c>
      <c r="P122" s="35">
        <f t="shared" si="42"/>
        <v>0</v>
      </c>
      <c r="Q122" s="35"/>
      <c r="R122" s="32"/>
    </row>
    <row r="123" s="6" customFormat="1" spans="1:240">
      <c r="A123" s="37" t="s">
        <v>287</v>
      </c>
      <c r="B123" s="46">
        <v>2</v>
      </c>
      <c r="C123" s="33" t="s">
        <v>34</v>
      </c>
      <c r="D123" s="29"/>
      <c r="E123" s="32" t="s">
        <v>80</v>
      </c>
      <c r="F123" s="46">
        <v>2</v>
      </c>
      <c r="G123" s="41" t="s">
        <v>288</v>
      </c>
      <c r="H123" s="46">
        <v>2021</v>
      </c>
      <c r="I123" s="34">
        <v>1320</v>
      </c>
      <c r="J123" s="34">
        <f>I123*4</f>
        <v>5280</v>
      </c>
      <c r="K123" s="35">
        <f>L123+M123+N123+O123+P123</f>
        <v>500</v>
      </c>
      <c r="L123" s="35"/>
      <c r="M123" s="35"/>
      <c r="N123" s="35">
        <v>500</v>
      </c>
      <c r="O123" s="35"/>
      <c r="P123" s="35"/>
      <c r="Q123" s="35" t="s">
        <v>289</v>
      </c>
      <c r="R123" s="3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row>
    <row r="124" ht="13.5" spans="1:18">
      <c r="A124" s="31" t="s">
        <v>290</v>
      </c>
      <c r="B124" s="34">
        <f>SUM(B125:B125)</f>
        <v>2</v>
      </c>
      <c r="C124" s="29"/>
      <c r="D124" s="29"/>
      <c r="E124" s="32" t="s">
        <v>98</v>
      </c>
      <c r="F124" s="34">
        <f t="shared" ref="F124:P124" si="43">SUM(F125:F125)</f>
        <v>2</v>
      </c>
      <c r="G124" s="33" t="s">
        <v>291</v>
      </c>
      <c r="H124" s="32"/>
      <c r="I124" s="34">
        <f t="shared" si="43"/>
        <v>2356</v>
      </c>
      <c r="J124" s="34">
        <f t="shared" si="43"/>
        <v>9424</v>
      </c>
      <c r="K124" s="35">
        <f t="shared" si="43"/>
        <v>1000</v>
      </c>
      <c r="L124" s="35">
        <f t="shared" si="43"/>
        <v>0</v>
      </c>
      <c r="M124" s="35">
        <f t="shared" si="43"/>
        <v>0</v>
      </c>
      <c r="N124" s="35">
        <f t="shared" si="43"/>
        <v>1000</v>
      </c>
      <c r="O124" s="35">
        <f t="shared" si="43"/>
        <v>0</v>
      </c>
      <c r="P124" s="35">
        <f t="shared" si="43"/>
        <v>0</v>
      </c>
      <c r="Q124" s="35" t="s">
        <v>289</v>
      </c>
      <c r="R124" s="32"/>
    </row>
    <row r="125" s="6" customFormat="1" spans="1:240">
      <c r="A125" s="37" t="s">
        <v>292</v>
      </c>
      <c r="B125" s="32">
        <v>2</v>
      </c>
      <c r="C125" s="33" t="s">
        <v>34</v>
      </c>
      <c r="D125" s="29"/>
      <c r="E125" s="32" t="s">
        <v>98</v>
      </c>
      <c r="F125" s="32">
        <v>2</v>
      </c>
      <c r="G125" s="41" t="s">
        <v>293</v>
      </c>
      <c r="H125" s="46">
        <v>2021</v>
      </c>
      <c r="I125" s="34">
        <v>2356</v>
      </c>
      <c r="J125" s="34">
        <f>I125*4</f>
        <v>9424</v>
      </c>
      <c r="K125" s="35">
        <f>L125+M125+N125+O125+P125</f>
        <v>1000</v>
      </c>
      <c r="L125" s="35"/>
      <c r="M125" s="35"/>
      <c r="N125" s="35">
        <v>1000</v>
      </c>
      <c r="O125" s="35"/>
      <c r="P125" s="35"/>
      <c r="Q125" s="35" t="s">
        <v>289</v>
      </c>
      <c r="R125" s="3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row>
    <row r="126" ht="13.5" spans="1:18">
      <c r="A126" s="31" t="s">
        <v>294</v>
      </c>
      <c r="B126" s="32"/>
      <c r="C126" s="29"/>
      <c r="D126" s="29"/>
      <c r="E126" s="32" t="s">
        <v>98</v>
      </c>
      <c r="F126" s="29"/>
      <c r="G126" s="32"/>
      <c r="H126" s="32"/>
      <c r="I126" s="34"/>
      <c r="J126" s="34"/>
      <c r="K126" s="35"/>
      <c r="L126" s="35"/>
      <c r="M126" s="35"/>
      <c r="N126" s="35"/>
      <c r="O126" s="35"/>
      <c r="P126" s="35"/>
      <c r="Q126" s="35" t="s">
        <v>289</v>
      </c>
      <c r="R126" s="32"/>
    </row>
    <row r="127" ht="13.5" spans="1:18">
      <c r="A127" s="31" t="s">
        <v>183</v>
      </c>
      <c r="B127" s="32"/>
      <c r="C127" s="29"/>
      <c r="D127" s="29"/>
      <c r="E127" s="32" t="s">
        <v>98</v>
      </c>
      <c r="F127" s="29"/>
      <c r="G127" s="32"/>
      <c r="H127" s="32"/>
      <c r="I127" s="34"/>
      <c r="J127" s="34"/>
      <c r="K127" s="35"/>
      <c r="L127" s="35"/>
      <c r="M127" s="35"/>
      <c r="N127" s="35"/>
      <c r="O127" s="35"/>
      <c r="P127" s="35"/>
      <c r="Q127" s="35" t="s">
        <v>289</v>
      </c>
      <c r="R127" s="32"/>
    </row>
    <row r="128" ht="13.5" spans="1:18">
      <c r="A128" s="31" t="s">
        <v>295</v>
      </c>
      <c r="B128" s="34">
        <f>SUM(B129:B129)</f>
        <v>1</v>
      </c>
      <c r="C128" s="29"/>
      <c r="D128" s="29"/>
      <c r="E128" s="32" t="s">
        <v>98</v>
      </c>
      <c r="F128" s="34">
        <f t="shared" ref="F128:P128" si="44">SUM(F129:F129)</f>
        <v>1</v>
      </c>
      <c r="G128" s="33" t="s">
        <v>296</v>
      </c>
      <c r="H128" s="32"/>
      <c r="I128" s="34">
        <f t="shared" si="44"/>
        <v>5277.25</v>
      </c>
      <c r="J128" s="34">
        <f t="shared" si="44"/>
        <v>21109</v>
      </c>
      <c r="K128" s="35">
        <f t="shared" si="44"/>
        <v>1540.96</v>
      </c>
      <c r="L128" s="35">
        <f t="shared" si="44"/>
        <v>0</v>
      </c>
      <c r="M128" s="35">
        <f t="shared" si="44"/>
        <v>0</v>
      </c>
      <c r="N128" s="35">
        <f t="shared" si="44"/>
        <v>1540.96</v>
      </c>
      <c r="O128" s="35">
        <f t="shared" si="44"/>
        <v>0</v>
      </c>
      <c r="P128" s="35">
        <f t="shared" si="44"/>
        <v>0</v>
      </c>
      <c r="Q128" s="35" t="s">
        <v>289</v>
      </c>
      <c r="R128" s="32"/>
    </row>
    <row r="129" s="6" customFormat="1" ht="21" spans="1:240">
      <c r="A129" s="37" t="s">
        <v>297</v>
      </c>
      <c r="B129" s="40">
        <v>1</v>
      </c>
      <c r="C129" s="33" t="s">
        <v>34</v>
      </c>
      <c r="D129" s="29"/>
      <c r="E129" s="32" t="s">
        <v>98</v>
      </c>
      <c r="F129" s="40">
        <v>1</v>
      </c>
      <c r="G129" s="33" t="s">
        <v>298</v>
      </c>
      <c r="H129" s="40">
        <v>2021</v>
      </c>
      <c r="I129" s="34">
        <f>J129/4</f>
        <v>5277.25</v>
      </c>
      <c r="J129" s="34">
        <v>21109</v>
      </c>
      <c r="K129" s="35">
        <f>L129+M129+N129+O129+P129</f>
        <v>1540.96</v>
      </c>
      <c r="L129" s="35"/>
      <c r="M129" s="35"/>
      <c r="N129" s="35">
        <v>1540.96</v>
      </c>
      <c r="O129" s="35"/>
      <c r="P129" s="35"/>
      <c r="Q129" s="35" t="s">
        <v>289</v>
      </c>
      <c r="R129" s="3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row>
    <row r="130" ht="13.5" spans="1:18">
      <c r="A130" s="31" t="s">
        <v>299</v>
      </c>
      <c r="B130" s="32"/>
      <c r="C130" s="29"/>
      <c r="D130" s="29"/>
      <c r="E130" s="32" t="s">
        <v>98</v>
      </c>
      <c r="F130" s="29"/>
      <c r="G130" s="32"/>
      <c r="H130" s="32"/>
      <c r="I130" s="34"/>
      <c r="J130" s="34"/>
      <c r="K130" s="35"/>
      <c r="L130" s="35"/>
      <c r="M130" s="35"/>
      <c r="N130" s="35"/>
      <c r="O130" s="35"/>
      <c r="P130" s="35"/>
      <c r="Q130" s="35"/>
      <c r="R130" s="32"/>
    </row>
    <row r="131" ht="13.5" spans="1:18">
      <c r="A131" s="31" t="s">
        <v>183</v>
      </c>
      <c r="B131" s="32"/>
      <c r="C131" s="32" t="s">
        <v>26</v>
      </c>
      <c r="D131" s="29"/>
      <c r="E131" s="32" t="s">
        <v>98</v>
      </c>
      <c r="F131" s="29"/>
      <c r="G131" s="32"/>
      <c r="H131" s="32"/>
      <c r="I131" s="34"/>
      <c r="J131" s="34"/>
      <c r="K131" s="35"/>
      <c r="L131" s="35"/>
      <c r="M131" s="35"/>
      <c r="N131" s="35"/>
      <c r="O131" s="35"/>
      <c r="P131" s="35"/>
      <c r="Q131" s="35"/>
      <c r="R131" s="32"/>
    </row>
    <row r="132" ht="13.5" spans="1:18">
      <c r="A132" s="31" t="s">
        <v>300</v>
      </c>
      <c r="B132" s="32"/>
      <c r="C132" s="29"/>
      <c r="D132" s="29"/>
      <c r="E132" s="32" t="s">
        <v>98</v>
      </c>
      <c r="F132" s="29"/>
      <c r="G132" s="32"/>
      <c r="H132" s="32"/>
      <c r="I132" s="34"/>
      <c r="J132" s="34"/>
      <c r="K132" s="35"/>
      <c r="L132" s="35"/>
      <c r="M132" s="35"/>
      <c r="N132" s="35"/>
      <c r="O132" s="35"/>
      <c r="P132" s="35"/>
      <c r="Q132" s="35"/>
      <c r="R132" s="32"/>
    </row>
    <row r="133" ht="13.5" spans="1:18">
      <c r="A133" s="31" t="s">
        <v>183</v>
      </c>
      <c r="B133" s="32"/>
      <c r="C133" s="29"/>
      <c r="D133" s="29"/>
      <c r="E133" s="32" t="s">
        <v>98</v>
      </c>
      <c r="F133" s="29"/>
      <c r="G133" s="32"/>
      <c r="H133" s="32"/>
      <c r="I133" s="34"/>
      <c r="J133" s="34"/>
      <c r="K133" s="35"/>
      <c r="L133" s="35"/>
      <c r="M133" s="35"/>
      <c r="N133" s="35"/>
      <c r="O133" s="35"/>
      <c r="P133" s="35"/>
      <c r="Q133" s="35"/>
      <c r="R133" s="32"/>
    </row>
    <row r="134" s="5" customFormat="1" spans="1:255">
      <c r="A134" s="48" t="s">
        <v>301</v>
      </c>
      <c r="B134" s="29">
        <f>B135+B137+B140+B142+B144+B153+B155</f>
        <v>49</v>
      </c>
      <c r="C134" s="29"/>
      <c r="D134" s="29" t="s">
        <v>26</v>
      </c>
      <c r="E134" s="29" t="s">
        <v>27</v>
      </c>
      <c r="F134" s="29" t="s">
        <v>26</v>
      </c>
      <c r="G134" s="29" t="s">
        <v>26</v>
      </c>
      <c r="H134" s="29"/>
      <c r="I134" s="29">
        <f t="shared" ref="I134:P134" si="45">I135+I137+I140+I142+I144+I153+I155</f>
        <v>59052</v>
      </c>
      <c r="J134" s="29">
        <f t="shared" si="45"/>
        <v>231434</v>
      </c>
      <c r="K134" s="55">
        <f t="shared" si="45"/>
        <v>46364.69</v>
      </c>
      <c r="L134" s="55">
        <f t="shared" si="45"/>
        <v>3420</v>
      </c>
      <c r="M134" s="55">
        <f t="shared" si="45"/>
        <v>0</v>
      </c>
      <c r="N134" s="55">
        <f t="shared" si="45"/>
        <v>24533.72</v>
      </c>
      <c r="O134" s="55">
        <f t="shared" si="45"/>
        <v>9132.5</v>
      </c>
      <c r="P134" s="55">
        <f t="shared" si="45"/>
        <v>9278.47</v>
      </c>
      <c r="Q134" s="55"/>
      <c r="R134" s="29"/>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row>
    <row r="135" s="12" customFormat="1" spans="1:255">
      <c r="A135" s="31" t="s">
        <v>302</v>
      </c>
      <c r="B135" s="34">
        <f>SUM(B136:B136)</f>
        <v>14</v>
      </c>
      <c r="C135" s="29"/>
      <c r="D135" s="32"/>
      <c r="E135" s="32" t="s">
        <v>303</v>
      </c>
      <c r="F135" s="34">
        <f t="shared" ref="F135:P135" si="46">SUM(F136:F136)</f>
        <v>53.1</v>
      </c>
      <c r="G135" s="33" t="s">
        <v>304</v>
      </c>
      <c r="H135" s="32"/>
      <c r="I135" s="34">
        <f t="shared" si="46"/>
        <v>1230</v>
      </c>
      <c r="J135" s="34">
        <f t="shared" si="46"/>
        <v>4920</v>
      </c>
      <c r="K135" s="35">
        <f t="shared" si="46"/>
        <v>3186</v>
      </c>
      <c r="L135" s="35">
        <f t="shared" si="46"/>
        <v>1200</v>
      </c>
      <c r="M135" s="35">
        <f t="shared" si="46"/>
        <v>0</v>
      </c>
      <c r="N135" s="35">
        <f t="shared" si="46"/>
        <v>1986</v>
      </c>
      <c r="O135" s="35">
        <f t="shared" si="46"/>
        <v>0</v>
      </c>
      <c r="P135" s="35">
        <f t="shared" si="46"/>
        <v>0</v>
      </c>
      <c r="Q135" s="35"/>
      <c r="R135" s="32"/>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row>
    <row r="136" s="13" customFormat="1" spans="1:255">
      <c r="A136" s="37" t="s">
        <v>305</v>
      </c>
      <c r="B136" s="46">
        <v>14</v>
      </c>
      <c r="C136" s="33" t="s">
        <v>34</v>
      </c>
      <c r="D136" s="32"/>
      <c r="E136" s="32" t="s">
        <v>303</v>
      </c>
      <c r="F136" s="46">
        <v>53.1</v>
      </c>
      <c r="G136" s="41" t="s">
        <v>306</v>
      </c>
      <c r="H136" s="46">
        <v>2021</v>
      </c>
      <c r="I136" s="34">
        <v>1230</v>
      </c>
      <c r="J136" s="34">
        <f>I136*4</f>
        <v>4920</v>
      </c>
      <c r="K136" s="35">
        <f>L136+M136+N136+O136+P136</f>
        <v>3186</v>
      </c>
      <c r="L136" s="35">
        <v>1200</v>
      </c>
      <c r="M136" s="35"/>
      <c r="N136" s="35">
        <v>1986</v>
      </c>
      <c r="O136" s="35"/>
      <c r="P136" s="35"/>
      <c r="Q136" s="64" t="s">
        <v>307</v>
      </c>
      <c r="R136" s="3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row>
    <row r="137" s="12" customFormat="1" spans="1:255">
      <c r="A137" s="31" t="s">
        <v>312</v>
      </c>
      <c r="B137" s="34">
        <f>SUM(B138:B139)</f>
        <v>2</v>
      </c>
      <c r="C137" s="29"/>
      <c r="D137" s="32"/>
      <c r="E137" s="32" t="s">
        <v>303</v>
      </c>
      <c r="F137" s="34">
        <f t="shared" ref="F137:P137" si="47">SUM(F138:F139)</f>
        <v>23.6</v>
      </c>
      <c r="G137" s="33" t="s">
        <v>313</v>
      </c>
      <c r="H137" s="32"/>
      <c r="I137" s="34">
        <f t="shared" si="47"/>
        <v>455</v>
      </c>
      <c r="J137" s="34">
        <f t="shared" si="47"/>
        <v>1850</v>
      </c>
      <c r="K137" s="35">
        <f t="shared" si="47"/>
        <v>720</v>
      </c>
      <c r="L137" s="35">
        <f t="shared" si="47"/>
        <v>720</v>
      </c>
      <c r="M137" s="35">
        <f t="shared" si="47"/>
        <v>0</v>
      </c>
      <c r="N137" s="35">
        <f t="shared" si="47"/>
        <v>0</v>
      </c>
      <c r="O137" s="35">
        <f t="shared" si="47"/>
        <v>0</v>
      </c>
      <c r="P137" s="35">
        <f t="shared" si="47"/>
        <v>0</v>
      </c>
      <c r="Q137" s="35"/>
      <c r="R137" s="32"/>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row>
    <row r="138" s="13" customFormat="1" ht="21" spans="1:255">
      <c r="A138" s="37" t="s">
        <v>314</v>
      </c>
      <c r="B138" s="46">
        <v>1</v>
      </c>
      <c r="C138" s="33" t="s">
        <v>34</v>
      </c>
      <c r="D138" s="32"/>
      <c r="E138" s="32" t="s">
        <v>303</v>
      </c>
      <c r="F138" s="46">
        <v>20</v>
      </c>
      <c r="G138" s="41" t="s">
        <v>315</v>
      </c>
      <c r="H138" s="46">
        <v>2021</v>
      </c>
      <c r="I138" s="34">
        <v>320</v>
      </c>
      <c r="J138" s="34">
        <f>I138*4</f>
        <v>1280</v>
      </c>
      <c r="K138" s="35">
        <f>L138+M138+N138+O138+P138</f>
        <v>600</v>
      </c>
      <c r="L138" s="35">
        <v>600</v>
      </c>
      <c r="M138" s="35"/>
      <c r="N138" s="35"/>
      <c r="O138" s="35"/>
      <c r="P138" s="35"/>
      <c r="Q138" s="64" t="s">
        <v>316</v>
      </c>
      <c r="R138" s="3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row>
    <row r="139" s="70" customFormat="1" ht="21" spans="1:255">
      <c r="A139" s="37" t="s">
        <v>317</v>
      </c>
      <c r="B139" s="46">
        <v>1</v>
      </c>
      <c r="C139" s="33" t="s">
        <v>105</v>
      </c>
      <c r="D139" s="32"/>
      <c r="E139" s="32" t="s">
        <v>303</v>
      </c>
      <c r="F139" s="46">
        <v>3.6</v>
      </c>
      <c r="G139" s="41" t="s">
        <v>318</v>
      </c>
      <c r="H139" s="46">
        <v>2021</v>
      </c>
      <c r="I139" s="34">
        <v>135</v>
      </c>
      <c r="J139" s="34">
        <v>570</v>
      </c>
      <c r="K139" s="35">
        <v>120</v>
      </c>
      <c r="L139" s="35">
        <v>120</v>
      </c>
      <c r="M139" s="35"/>
      <c r="N139" s="35"/>
      <c r="O139" s="35"/>
      <c r="P139" s="35"/>
      <c r="Q139" s="64" t="s">
        <v>316</v>
      </c>
      <c r="R139" s="3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row>
    <row r="140" ht="13.5" spans="1:18">
      <c r="A140" s="31" t="s">
        <v>319</v>
      </c>
      <c r="B140" s="34">
        <f>SUM(B141:B141)</f>
        <v>1</v>
      </c>
      <c r="C140" s="29"/>
      <c r="D140" s="29"/>
      <c r="E140" s="32" t="s">
        <v>18</v>
      </c>
      <c r="F140" s="34">
        <f t="shared" ref="F140:P140" si="48">SUM(F141:F141)</f>
        <v>205</v>
      </c>
      <c r="G140" s="33" t="s">
        <v>320</v>
      </c>
      <c r="H140" s="32"/>
      <c r="I140" s="34">
        <f t="shared" si="48"/>
        <v>205</v>
      </c>
      <c r="J140" s="34">
        <f t="shared" si="48"/>
        <v>820</v>
      </c>
      <c r="K140" s="35">
        <f t="shared" si="48"/>
        <v>205</v>
      </c>
      <c r="L140" s="35">
        <f t="shared" si="48"/>
        <v>0</v>
      </c>
      <c r="M140" s="35">
        <f t="shared" si="48"/>
        <v>0</v>
      </c>
      <c r="N140" s="35">
        <f t="shared" si="48"/>
        <v>205</v>
      </c>
      <c r="O140" s="35">
        <f t="shared" si="48"/>
        <v>0</v>
      </c>
      <c r="P140" s="35">
        <f t="shared" si="48"/>
        <v>0</v>
      </c>
      <c r="Q140" s="35"/>
      <c r="R140" s="32"/>
    </row>
    <row r="141" s="6" customFormat="1" spans="1:240">
      <c r="A141" s="37" t="s">
        <v>321</v>
      </c>
      <c r="B141" s="40">
        <v>1</v>
      </c>
      <c r="C141" s="33" t="s">
        <v>34</v>
      </c>
      <c r="D141" s="29"/>
      <c r="E141" s="32" t="s">
        <v>18</v>
      </c>
      <c r="F141" s="32">
        <v>205</v>
      </c>
      <c r="G141" s="33" t="s">
        <v>322</v>
      </c>
      <c r="H141" s="32">
        <v>2021</v>
      </c>
      <c r="I141" s="32">
        <v>205</v>
      </c>
      <c r="J141" s="34">
        <v>820</v>
      </c>
      <c r="K141" s="35">
        <v>205</v>
      </c>
      <c r="L141" s="35"/>
      <c r="M141" s="35"/>
      <c r="N141" s="35">
        <v>205</v>
      </c>
      <c r="O141" s="35"/>
      <c r="P141" s="35"/>
      <c r="Q141" s="64" t="s">
        <v>323</v>
      </c>
      <c r="R141" s="3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row>
    <row r="142" ht="13.5" spans="1:18">
      <c r="A142" s="31" t="s">
        <v>326</v>
      </c>
      <c r="B142" s="34">
        <f>SUM(B143:B143)</f>
        <v>3</v>
      </c>
      <c r="C142" s="29"/>
      <c r="D142" s="29"/>
      <c r="E142" s="32" t="s">
        <v>98</v>
      </c>
      <c r="F142" s="34">
        <f t="shared" ref="F142:P142" si="49">SUM(F143:F143)</f>
        <v>3</v>
      </c>
      <c r="G142" s="33" t="s">
        <v>327</v>
      </c>
      <c r="H142" s="32"/>
      <c r="I142" s="34">
        <f t="shared" si="49"/>
        <v>3250</v>
      </c>
      <c r="J142" s="34">
        <f t="shared" si="49"/>
        <v>11375</v>
      </c>
      <c r="K142" s="35">
        <f t="shared" si="49"/>
        <v>8589.69</v>
      </c>
      <c r="L142" s="35">
        <f t="shared" si="49"/>
        <v>0</v>
      </c>
      <c r="M142" s="35">
        <f t="shared" si="49"/>
        <v>0</v>
      </c>
      <c r="N142" s="35">
        <f t="shared" si="49"/>
        <v>7730.72</v>
      </c>
      <c r="O142" s="35">
        <f t="shared" si="49"/>
        <v>0</v>
      </c>
      <c r="P142" s="35">
        <f t="shared" si="49"/>
        <v>858.97</v>
      </c>
      <c r="Q142" s="35"/>
      <c r="R142" s="32"/>
    </row>
    <row r="143" s="6" customFormat="1" ht="73.5" spans="1:240">
      <c r="A143" s="37" t="s">
        <v>328</v>
      </c>
      <c r="B143" s="40">
        <v>3</v>
      </c>
      <c r="C143" s="33" t="s">
        <v>34</v>
      </c>
      <c r="D143" s="29"/>
      <c r="E143" s="32" t="s">
        <v>98</v>
      </c>
      <c r="F143" s="40">
        <v>3</v>
      </c>
      <c r="G143" s="33" t="s">
        <v>329</v>
      </c>
      <c r="H143" s="40">
        <v>2021</v>
      </c>
      <c r="I143" s="34">
        <v>3250</v>
      </c>
      <c r="J143" s="34">
        <f>I143*3.5</f>
        <v>11375</v>
      </c>
      <c r="K143" s="35">
        <f>L143+M143+N143+O143+P143</f>
        <v>8589.69</v>
      </c>
      <c r="L143" s="35"/>
      <c r="M143" s="35"/>
      <c r="N143" s="35">
        <v>7730.72</v>
      </c>
      <c r="O143" s="35"/>
      <c r="P143" s="35">
        <v>858.97</v>
      </c>
      <c r="Q143" s="64" t="s">
        <v>330</v>
      </c>
      <c r="R143" s="3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row>
    <row r="144" ht="13.5" spans="1:18">
      <c r="A144" s="31" t="s">
        <v>331</v>
      </c>
      <c r="B144" s="32">
        <f>B145+B149+B151</f>
        <v>20</v>
      </c>
      <c r="C144" s="29"/>
      <c r="D144" s="29"/>
      <c r="E144" s="32" t="s">
        <v>98</v>
      </c>
      <c r="F144" s="29"/>
      <c r="G144" s="32"/>
      <c r="H144" s="32"/>
      <c r="I144" s="32">
        <f t="shared" ref="I144:P144" si="50">I145+I149+I151</f>
        <v>7146</v>
      </c>
      <c r="J144" s="32">
        <f t="shared" si="50"/>
        <v>28584</v>
      </c>
      <c r="K144" s="35">
        <f t="shared" si="50"/>
        <v>9668</v>
      </c>
      <c r="L144" s="35">
        <f t="shared" si="50"/>
        <v>0</v>
      </c>
      <c r="M144" s="35">
        <f t="shared" si="50"/>
        <v>0</v>
      </c>
      <c r="N144" s="35">
        <f t="shared" si="50"/>
        <v>9668</v>
      </c>
      <c r="O144" s="35">
        <f t="shared" si="50"/>
        <v>0</v>
      </c>
      <c r="P144" s="35">
        <f t="shared" si="50"/>
        <v>0</v>
      </c>
      <c r="Q144" s="35"/>
      <c r="R144" s="32"/>
    </row>
    <row r="145" ht="13.5" spans="1:18">
      <c r="A145" s="31" t="s">
        <v>332</v>
      </c>
      <c r="B145" s="34">
        <f>B146+B147</f>
        <v>20</v>
      </c>
      <c r="C145" s="29" t="s">
        <v>26</v>
      </c>
      <c r="D145" s="29"/>
      <c r="E145" s="32" t="s">
        <v>98</v>
      </c>
      <c r="F145" s="34">
        <f t="shared" ref="F145:P145" si="51">F146+F147</f>
        <v>20</v>
      </c>
      <c r="G145" s="33" t="s">
        <v>333</v>
      </c>
      <c r="H145" s="32"/>
      <c r="I145" s="34">
        <f t="shared" si="51"/>
        <v>7146</v>
      </c>
      <c r="J145" s="34">
        <f t="shared" si="51"/>
        <v>28584</v>
      </c>
      <c r="K145" s="35">
        <f t="shared" si="51"/>
        <v>9668</v>
      </c>
      <c r="L145" s="35">
        <f t="shared" si="51"/>
        <v>0</v>
      </c>
      <c r="M145" s="35">
        <f t="shared" si="51"/>
        <v>0</v>
      </c>
      <c r="N145" s="35">
        <f t="shared" si="51"/>
        <v>9668</v>
      </c>
      <c r="O145" s="35">
        <f t="shared" si="51"/>
        <v>0</v>
      </c>
      <c r="P145" s="35">
        <f t="shared" si="51"/>
        <v>0</v>
      </c>
      <c r="Q145" s="35" t="s">
        <v>334</v>
      </c>
      <c r="R145" s="32"/>
    </row>
    <row r="146" s="6" customFormat="1" spans="1:255">
      <c r="A146" s="36" t="s">
        <v>335</v>
      </c>
      <c r="B146" s="32">
        <v>1</v>
      </c>
      <c r="C146" s="33" t="s">
        <v>34</v>
      </c>
      <c r="D146" s="29"/>
      <c r="E146" s="32" t="s">
        <v>98</v>
      </c>
      <c r="F146" s="32">
        <v>1</v>
      </c>
      <c r="G146" s="33" t="s">
        <v>336</v>
      </c>
      <c r="H146" s="32">
        <v>2021</v>
      </c>
      <c r="I146" s="34">
        <v>3021</v>
      </c>
      <c r="J146" s="34">
        <f>I146*4</f>
        <v>12084</v>
      </c>
      <c r="K146" s="35">
        <f>L146+M146+N146+O146+P146</f>
        <v>1118</v>
      </c>
      <c r="L146" s="35"/>
      <c r="M146" s="35"/>
      <c r="N146" s="35">
        <v>1118</v>
      </c>
      <c r="O146" s="35"/>
      <c r="P146" s="35"/>
      <c r="Q146" s="64" t="s">
        <v>337</v>
      </c>
      <c r="R146" s="3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row>
    <row r="147" s="6" customFormat="1" ht="31.5" spans="1:255">
      <c r="A147" s="36" t="s">
        <v>338</v>
      </c>
      <c r="B147" s="40">
        <v>19</v>
      </c>
      <c r="C147" s="33" t="s">
        <v>34</v>
      </c>
      <c r="D147" s="29"/>
      <c r="E147" s="32" t="s">
        <v>98</v>
      </c>
      <c r="F147" s="40">
        <v>19</v>
      </c>
      <c r="G147" s="33" t="s">
        <v>339</v>
      </c>
      <c r="H147" s="40">
        <v>2021</v>
      </c>
      <c r="I147" s="34">
        <v>4125</v>
      </c>
      <c r="J147" s="34">
        <f>I147*4</f>
        <v>16500</v>
      </c>
      <c r="K147" s="35">
        <f>L147+M147+N147+O147+P147</f>
        <v>8550</v>
      </c>
      <c r="L147" s="35"/>
      <c r="M147" s="35"/>
      <c r="N147" s="35">
        <v>8550</v>
      </c>
      <c r="O147" s="35"/>
      <c r="P147" s="35"/>
      <c r="Q147" s="64" t="s">
        <v>323</v>
      </c>
      <c r="R147" s="3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row>
    <row r="148" s="5" customFormat="1" spans="1:255">
      <c r="A148" s="31" t="s">
        <v>183</v>
      </c>
      <c r="B148" s="32"/>
      <c r="C148" s="32"/>
      <c r="D148" s="29"/>
      <c r="E148" s="32" t="s">
        <v>98</v>
      </c>
      <c r="F148" s="29"/>
      <c r="G148" s="32"/>
      <c r="H148" s="32"/>
      <c r="I148" s="34"/>
      <c r="J148" s="34"/>
      <c r="K148" s="35"/>
      <c r="L148" s="35"/>
      <c r="M148" s="35"/>
      <c r="N148" s="35"/>
      <c r="O148" s="35"/>
      <c r="P148" s="35"/>
      <c r="Q148" s="35"/>
      <c r="R148" s="32"/>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row>
    <row r="149" ht="13.5" spans="1:18">
      <c r="A149" s="31" t="s">
        <v>340</v>
      </c>
      <c r="B149" s="32"/>
      <c r="C149" s="29"/>
      <c r="D149" s="29"/>
      <c r="E149" s="32" t="s">
        <v>98</v>
      </c>
      <c r="F149" s="29"/>
      <c r="G149" s="32"/>
      <c r="H149" s="32"/>
      <c r="I149" s="34"/>
      <c r="J149" s="34"/>
      <c r="K149" s="35"/>
      <c r="L149" s="35"/>
      <c r="M149" s="35"/>
      <c r="N149" s="35"/>
      <c r="O149" s="35"/>
      <c r="P149" s="35"/>
      <c r="Q149" s="35"/>
      <c r="R149" s="32"/>
    </row>
    <row r="150" s="5" customFormat="1" spans="1:255">
      <c r="A150" s="31" t="s">
        <v>183</v>
      </c>
      <c r="B150" s="32"/>
      <c r="C150" s="32"/>
      <c r="D150" s="29"/>
      <c r="E150" s="32" t="s">
        <v>98</v>
      </c>
      <c r="F150" s="29"/>
      <c r="G150" s="32"/>
      <c r="H150" s="32"/>
      <c r="I150" s="34"/>
      <c r="J150" s="34"/>
      <c r="K150" s="35"/>
      <c r="L150" s="35"/>
      <c r="M150" s="35"/>
      <c r="N150" s="35"/>
      <c r="O150" s="35"/>
      <c r="P150" s="35"/>
      <c r="Q150" s="35"/>
      <c r="R150" s="32"/>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row>
    <row r="151" ht="13.5" spans="1:18">
      <c r="A151" s="31" t="s">
        <v>341</v>
      </c>
      <c r="B151" s="32"/>
      <c r="C151" s="29"/>
      <c r="D151" s="29"/>
      <c r="E151" s="32" t="s">
        <v>98</v>
      </c>
      <c r="F151" s="29"/>
      <c r="G151" s="32"/>
      <c r="H151" s="32"/>
      <c r="I151" s="34"/>
      <c r="J151" s="34"/>
      <c r="K151" s="35"/>
      <c r="L151" s="35"/>
      <c r="M151" s="35"/>
      <c r="N151" s="35"/>
      <c r="O151" s="35"/>
      <c r="P151" s="35"/>
      <c r="Q151" s="35"/>
      <c r="R151" s="32"/>
    </row>
    <row r="152" s="5" customFormat="1" spans="1:255">
      <c r="A152" s="31" t="s">
        <v>183</v>
      </c>
      <c r="B152" s="32"/>
      <c r="C152" s="29"/>
      <c r="D152" s="29"/>
      <c r="E152" s="32" t="s">
        <v>98</v>
      </c>
      <c r="F152" s="29"/>
      <c r="G152" s="32"/>
      <c r="H152" s="32"/>
      <c r="I152" s="34"/>
      <c r="J152" s="34"/>
      <c r="K152" s="35"/>
      <c r="L152" s="35"/>
      <c r="M152" s="35"/>
      <c r="N152" s="35"/>
      <c r="O152" s="35"/>
      <c r="P152" s="35"/>
      <c r="Q152" s="35"/>
      <c r="R152" s="32"/>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row>
    <row r="153" s="12" customFormat="1" spans="1:255">
      <c r="A153" s="31" t="s">
        <v>342</v>
      </c>
      <c r="B153" s="32"/>
      <c r="C153" s="29"/>
      <c r="D153" s="29"/>
      <c r="E153" s="32" t="s">
        <v>98</v>
      </c>
      <c r="F153" s="29"/>
      <c r="G153" s="32"/>
      <c r="H153" s="32"/>
      <c r="I153" s="34"/>
      <c r="J153" s="34"/>
      <c r="K153" s="35"/>
      <c r="L153" s="35"/>
      <c r="M153" s="35"/>
      <c r="N153" s="35"/>
      <c r="O153" s="35"/>
      <c r="P153" s="35"/>
      <c r="Q153" s="35"/>
      <c r="R153" s="32"/>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row>
    <row r="154" s="5" customFormat="1" spans="1:255">
      <c r="A154" s="31" t="s">
        <v>183</v>
      </c>
      <c r="B154" s="32"/>
      <c r="C154" s="29"/>
      <c r="D154" s="29"/>
      <c r="E154" s="32" t="s">
        <v>98</v>
      </c>
      <c r="F154" s="29"/>
      <c r="G154" s="32"/>
      <c r="H154" s="32"/>
      <c r="I154" s="34"/>
      <c r="J154" s="34"/>
      <c r="K154" s="35"/>
      <c r="L154" s="35"/>
      <c r="M154" s="35"/>
      <c r="N154" s="35"/>
      <c r="O154" s="35"/>
      <c r="P154" s="35"/>
      <c r="Q154" s="35"/>
      <c r="R154" s="32"/>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row>
    <row r="155" s="5" customFormat="1" spans="1:255">
      <c r="A155" s="31" t="s">
        <v>343</v>
      </c>
      <c r="B155" s="34">
        <f>SUM(B156:B163)</f>
        <v>9</v>
      </c>
      <c r="C155" s="29"/>
      <c r="D155" s="29"/>
      <c r="E155" s="32" t="s">
        <v>98</v>
      </c>
      <c r="F155" s="34">
        <f t="shared" ref="F155:P155" si="52">SUM(F156:F163)</f>
        <v>7.84</v>
      </c>
      <c r="G155" s="33" t="s">
        <v>344</v>
      </c>
      <c r="H155" s="32"/>
      <c r="I155" s="34">
        <f t="shared" si="52"/>
        <v>46766</v>
      </c>
      <c r="J155" s="34">
        <f t="shared" si="52"/>
        <v>183885</v>
      </c>
      <c r="K155" s="35">
        <f t="shared" si="52"/>
        <v>23996</v>
      </c>
      <c r="L155" s="35">
        <f t="shared" si="52"/>
        <v>1500</v>
      </c>
      <c r="M155" s="35">
        <f t="shared" si="52"/>
        <v>0</v>
      </c>
      <c r="N155" s="35">
        <f t="shared" si="52"/>
        <v>4944</v>
      </c>
      <c r="O155" s="35">
        <f t="shared" si="52"/>
        <v>9132.5</v>
      </c>
      <c r="P155" s="35">
        <f t="shared" si="52"/>
        <v>8419.5</v>
      </c>
      <c r="Q155" s="35"/>
      <c r="R155" s="32"/>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row>
    <row r="156" s="9" customFormat="1" ht="21" spans="1:255">
      <c r="A156" s="37" t="s">
        <v>345</v>
      </c>
      <c r="B156" s="40">
        <v>2</v>
      </c>
      <c r="C156" s="33" t="s">
        <v>34</v>
      </c>
      <c r="D156" s="29"/>
      <c r="E156" s="32" t="s">
        <v>31</v>
      </c>
      <c r="F156" s="40">
        <v>0.84</v>
      </c>
      <c r="G156" s="33" t="s">
        <v>346</v>
      </c>
      <c r="H156" s="40">
        <v>2021</v>
      </c>
      <c r="I156" s="34">
        <v>5620</v>
      </c>
      <c r="J156" s="34">
        <f>I156*4</f>
        <v>22480</v>
      </c>
      <c r="K156" s="35">
        <f t="shared" ref="K156:K163" si="53">L156+M156+N156+O156+P156</f>
        <v>7887</v>
      </c>
      <c r="L156" s="35"/>
      <c r="M156" s="35"/>
      <c r="N156" s="35"/>
      <c r="O156" s="35"/>
      <c r="P156" s="35">
        <v>7887</v>
      </c>
      <c r="Q156" s="35" t="s">
        <v>347</v>
      </c>
      <c r="R156" s="3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row>
    <row r="157" s="9" customFormat="1" spans="1:255">
      <c r="A157" s="37" t="s">
        <v>349</v>
      </c>
      <c r="B157" s="40">
        <v>1</v>
      </c>
      <c r="C157" s="33" t="s">
        <v>34</v>
      </c>
      <c r="D157" s="29"/>
      <c r="E157" s="32" t="s">
        <v>98</v>
      </c>
      <c r="F157" s="40">
        <v>1</v>
      </c>
      <c r="G157" s="33" t="s">
        <v>350</v>
      </c>
      <c r="H157" s="40">
        <v>2021</v>
      </c>
      <c r="I157" s="34">
        <v>6468</v>
      </c>
      <c r="J157" s="34">
        <f>I157*4</f>
        <v>25872</v>
      </c>
      <c r="K157" s="35">
        <f t="shared" si="53"/>
        <v>150</v>
      </c>
      <c r="L157" s="35">
        <v>150</v>
      </c>
      <c r="M157" s="35"/>
      <c r="N157" s="35"/>
      <c r="O157" s="35"/>
      <c r="P157" s="35"/>
      <c r="Q157" s="35" t="s">
        <v>165</v>
      </c>
      <c r="R157" s="3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row>
    <row r="158" s="9" customFormat="1" spans="1:255">
      <c r="A158" s="37" t="s">
        <v>351</v>
      </c>
      <c r="B158" s="40">
        <v>1</v>
      </c>
      <c r="C158" s="33" t="s">
        <v>34</v>
      </c>
      <c r="D158" s="29"/>
      <c r="E158" s="32" t="s">
        <v>98</v>
      </c>
      <c r="F158" s="40">
        <v>1</v>
      </c>
      <c r="G158" s="37" t="s">
        <v>352</v>
      </c>
      <c r="H158" s="40">
        <v>2021</v>
      </c>
      <c r="I158" s="34">
        <v>6468</v>
      </c>
      <c r="J158" s="34">
        <f>I158*4</f>
        <v>25872</v>
      </c>
      <c r="K158" s="35">
        <f t="shared" si="53"/>
        <v>600</v>
      </c>
      <c r="L158" s="35">
        <v>600</v>
      </c>
      <c r="M158" s="35"/>
      <c r="N158" s="35"/>
      <c r="O158" s="35"/>
      <c r="P158" s="35"/>
      <c r="Q158" s="35" t="s">
        <v>165</v>
      </c>
      <c r="R158" s="3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row>
    <row r="159" s="9" customFormat="1" spans="1:255">
      <c r="A159" s="37" t="s">
        <v>353</v>
      </c>
      <c r="B159" s="40">
        <v>1</v>
      </c>
      <c r="C159" s="33" t="s">
        <v>34</v>
      </c>
      <c r="D159" s="29"/>
      <c r="E159" s="32" t="s">
        <v>98</v>
      </c>
      <c r="F159" s="40">
        <v>1</v>
      </c>
      <c r="G159" s="33" t="s">
        <v>354</v>
      </c>
      <c r="H159" s="40">
        <v>2021</v>
      </c>
      <c r="I159" s="34">
        <v>6468</v>
      </c>
      <c r="J159" s="34">
        <f>I159*4</f>
        <v>25872</v>
      </c>
      <c r="K159" s="35">
        <f t="shared" si="53"/>
        <v>150</v>
      </c>
      <c r="L159" s="35">
        <v>150</v>
      </c>
      <c r="M159" s="35"/>
      <c r="N159" s="35"/>
      <c r="O159" s="35"/>
      <c r="P159" s="35"/>
      <c r="Q159" s="35" t="s">
        <v>165</v>
      </c>
      <c r="R159" s="3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row>
    <row r="160" s="9" customFormat="1" spans="1:255">
      <c r="A160" s="37" t="s">
        <v>355</v>
      </c>
      <c r="B160" s="40">
        <v>1</v>
      </c>
      <c r="C160" s="33" t="s">
        <v>34</v>
      </c>
      <c r="D160" s="29"/>
      <c r="E160" s="32" t="s">
        <v>98</v>
      </c>
      <c r="F160" s="40">
        <v>1</v>
      </c>
      <c r="G160" s="33" t="s">
        <v>356</v>
      </c>
      <c r="H160" s="40">
        <v>2021</v>
      </c>
      <c r="I160" s="34">
        <v>6468</v>
      </c>
      <c r="J160" s="34">
        <f>I160*4</f>
        <v>25872</v>
      </c>
      <c r="K160" s="35">
        <f t="shared" si="53"/>
        <v>600</v>
      </c>
      <c r="L160" s="35">
        <v>600</v>
      </c>
      <c r="M160" s="35"/>
      <c r="N160" s="35"/>
      <c r="O160" s="35"/>
      <c r="P160" s="35"/>
      <c r="Q160" s="35" t="s">
        <v>165</v>
      </c>
      <c r="R160" s="3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row>
    <row r="161" s="9" customFormat="1" spans="1:255">
      <c r="A161" s="37" t="s">
        <v>357</v>
      </c>
      <c r="B161" s="40">
        <v>1</v>
      </c>
      <c r="C161" s="40" t="s">
        <v>358</v>
      </c>
      <c r="D161" s="40" t="s">
        <v>359</v>
      </c>
      <c r="E161" s="40" t="s">
        <v>98</v>
      </c>
      <c r="F161" s="40">
        <v>1</v>
      </c>
      <c r="G161" s="33" t="s">
        <v>360</v>
      </c>
      <c r="H161" s="40">
        <v>2021</v>
      </c>
      <c r="I161" s="34">
        <v>3500</v>
      </c>
      <c r="J161" s="34">
        <v>12800</v>
      </c>
      <c r="K161" s="35">
        <f t="shared" si="53"/>
        <v>5322</v>
      </c>
      <c r="L161" s="35"/>
      <c r="M161" s="35"/>
      <c r="N161" s="39">
        <v>4257</v>
      </c>
      <c r="O161" s="39">
        <v>532.5</v>
      </c>
      <c r="P161" s="39">
        <v>532.5</v>
      </c>
      <c r="Q161" s="64" t="s">
        <v>330</v>
      </c>
      <c r="R161" s="3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row>
    <row r="162" s="9" customFormat="1" ht="34.5" spans="1:255">
      <c r="A162" s="37" t="s">
        <v>361</v>
      </c>
      <c r="B162" s="40">
        <v>1</v>
      </c>
      <c r="C162" s="40" t="s">
        <v>362</v>
      </c>
      <c r="D162" s="40"/>
      <c r="E162" s="40" t="s">
        <v>98</v>
      </c>
      <c r="F162" s="40">
        <v>1</v>
      </c>
      <c r="G162" s="33" t="s">
        <v>363</v>
      </c>
      <c r="H162" s="40">
        <v>2021</v>
      </c>
      <c r="I162" s="40">
        <v>2885</v>
      </c>
      <c r="J162" s="40">
        <v>10392</v>
      </c>
      <c r="K162" s="39">
        <f t="shared" si="53"/>
        <v>687</v>
      </c>
      <c r="L162" s="35"/>
      <c r="M162" s="35"/>
      <c r="N162" s="35">
        <v>687</v>
      </c>
      <c r="O162" s="35">
        <v>0</v>
      </c>
      <c r="P162" s="35">
        <v>0</v>
      </c>
      <c r="Q162" s="39" t="s">
        <v>330</v>
      </c>
      <c r="R162" s="3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row>
    <row r="163" s="9" customFormat="1" ht="63" spans="1:255">
      <c r="A163" s="37" t="s">
        <v>365</v>
      </c>
      <c r="B163" s="40">
        <v>1</v>
      </c>
      <c r="C163" s="32" t="s">
        <v>366</v>
      </c>
      <c r="D163" s="40"/>
      <c r="E163" s="40" t="s">
        <v>98</v>
      </c>
      <c r="F163" s="40">
        <v>1</v>
      </c>
      <c r="G163" s="33" t="s">
        <v>367</v>
      </c>
      <c r="H163" s="40">
        <v>2021</v>
      </c>
      <c r="I163" s="40">
        <v>8889</v>
      </c>
      <c r="J163" s="40">
        <v>34725</v>
      </c>
      <c r="K163" s="39">
        <f t="shared" si="53"/>
        <v>8600</v>
      </c>
      <c r="L163" s="35"/>
      <c r="M163" s="35"/>
      <c r="N163" s="35">
        <v>0</v>
      </c>
      <c r="O163" s="35">
        <v>8600</v>
      </c>
      <c r="P163" s="35">
        <v>0</v>
      </c>
      <c r="Q163" s="39" t="s">
        <v>330</v>
      </c>
      <c r="R163" s="3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row>
    <row r="164" s="5" customFormat="1" spans="1:255">
      <c r="A164" s="48" t="s">
        <v>372</v>
      </c>
      <c r="B164" s="29">
        <f>B165+B167+B169+B171</f>
        <v>3</v>
      </c>
      <c r="C164" s="29"/>
      <c r="D164" s="29" t="s">
        <v>26</v>
      </c>
      <c r="E164" s="29" t="s">
        <v>26</v>
      </c>
      <c r="F164" s="29" t="s">
        <v>26</v>
      </c>
      <c r="G164" s="29" t="s">
        <v>26</v>
      </c>
      <c r="H164" s="29"/>
      <c r="I164" s="29">
        <f t="shared" ref="I164:P164" si="54">I165+I167+I169+I171</f>
        <v>3512.5</v>
      </c>
      <c r="J164" s="29">
        <f t="shared" si="54"/>
        <v>14050</v>
      </c>
      <c r="K164" s="55">
        <f t="shared" si="54"/>
        <v>3574.2</v>
      </c>
      <c r="L164" s="55">
        <f t="shared" si="54"/>
        <v>0</v>
      </c>
      <c r="M164" s="55">
        <f t="shared" si="54"/>
        <v>0</v>
      </c>
      <c r="N164" s="55">
        <f t="shared" si="54"/>
        <v>3574.2</v>
      </c>
      <c r="O164" s="55">
        <f t="shared" si="54"/>
        <v>0</v>
      </c>
      <c r="P164" s="55">
        <f t="shared" si="54"/>
        <v>0</v>
      </c>
      <c r="Q164" s="55"/>
      <c r="R164" s="29"/>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row>
    <row r="165" ht="13.5" spans="1:18">
      <c r="A165" s="31" t="s">
        <v>373</v>
      </c>
      <c r="B165" s="32"/>
      <c r="C165" s="29"/>
      <c r="D165" s="29"/>
      <c r="E165" s="32" t="s">
        <v>80</v>
      </c>
      <c r="F165" s="29"/>
      <c r="G165" s="32"/>
      <c r="H165" s="32"/>
      <c r="I165" s="34"/>
      <c r="J165" s="34"/>
      <c r="K165" s="35"/>
      <c r="L165" s="35"/>
      <c r="M165" s="35"/>
      <c r="N165" s="35"/>
      <c r="O165" s="35"/>
      <c r="P165" s="35"/>
      <c r="Q165" s="35"/>
      <c r="R165" s="32"/>
    </row>
    <row r="166" s="5" customFormat="1" spans="1:255">
      <c r="A166" s="31" t="s">
        <v>183</v>
      </c>
      <c r="B166" s="32"/>
      <c r="C166" s="29"/>
      <c r="D166" s="29"/>
      <c r="E166" s="32" t="s">
        <v>80</v>
      </c>
      <c r="F166" s="29"/>
      <c r="G166" s="32"/>
      <c r="H166" s="32"/>
      <c r="I166" s="34"/>
      <c r="J166" s="34"/>
      <c r="K166" s="35"/>
      <c r="L166" s="35"/>
      <c r="M166" s="35"/>
      <c r="N166" s="35"/>
      <c r="O166" s="35"/>
      <c r="P166" s="35"/>
      <c r="Q166" s="35"/>
      <c r="R166" s="32"/>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row>
    <row r="167" ht="13.5" spans="1:18">
      <c r="A167" s="31" t="s">
        <v>374</v>
      </c>
      <c r="B167" s="32"/>
      <c r="C167" s="29"/>
      <c r="D167" s="29"/>
      <c r="E167" s="32" t="s">
        <v>80</v>
      </c>
      <c r="F167" s="29"/>
      <c r="G167" s="32"/>
      <c r="H167" s="32"/>
      <c r="I167" s="34"/>
      <c r="J167" s="34"/>
      <c r="K167" s="35"/>
      <c r="L167" s="35"/>
      <c r="M167" s="35"/>
      <c r="N167" s="35"/>
      <c r="O167" s="35"/>
      <c r="P167" s="35"/>
      <c r="Q167" s="35"/>
      <c r="R167" s="32"/>
    </row>
    <row r="168" s="5" customFormat="1" spans="1:255">
      <c r="A168" s="31" t="s">
        <v>183</v>
      </c>
      <c r="B168" s="32"/>
      <c r="C168" s="29"/>
      <c r="D168" s="29"/>
      <c r="E168" s="32" t="s">
        <v>80</v>
      </c>
      <c r="F168" s="29"/>
      <c r="G168" s="32"/>
      <c r="H168" s="32"/>
      <c r="I168" s="34"/>
      <c r="J168" s="34"/>
      <c r="K168" s="35"/>
      <c r="L168" s="35"/>
      <c r="M168" s="35"/>
      <c r="N168" s="35"/>
      <c r="O168" s="35"/>
      <c r="P168" s="35"/>
      <c r="Q168" s="35"/>
      <c r="R168" s="32"/>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row>
    <row r="169" s="5" customFormat="1" spans="1:255">
      <c r="A169" s="31" t="s">
        <v>375</v>
      </c>
      <c r="B169" s="32"/>
      <c r="C169" s="29"/>
      <c r="D169" s="29"/>
      <c r="E169" s="32" t="s">
        <v>80</v>
      </c>
      <c r="F169" s="29"/>
      <c r="G169" s="32"/>
      <c r="H169" s="32"/>
      <c r="I169" s="34"/>
      <c r="J169" s="34"/>
      <c r="K169" s="35"/>
      <c r="L169" s="35"/>
      <c r="M169" s="35"/>
      <c r="N169" s="35"/>
      <c r="O169" s="35"/>
      <c r="P169" s="35"/>
      <c r="Q169" s="35"/>
      <c r="R169" s="32"/>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row>
    <row r="170" s="5" customFormat="1" spans="1:255">
      <c r="A170" s="31" t="s">
        <v>183</v>
      </c>
      <c r="B170" s="32"/>
      <c r="C170" s="29"/>
      <c r="D170" s="29"/>
      <c r="E170" s="32" t="s">
        <v>80</v>
      </c>
      <c r="F170" s="29"/>
      <c r="G170" s="32"/>
      <c r="H170" s="32"/>
      <c r="I170" s="34"/>
      <c r="J170" s="34"/>
      <c r="K170" s="35"/>
      <c r="L170" s="35"/>
      <c r="M170" s="35"/>
      <c r="N170" s="35"/>
      <c r="O170" s="35"/>
      <c r="P170" s="35"/>
      <c r="Q170" s="35"/>
      <c r="R170" s="32"/>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row>
    <row r="171" ht="13.5" spans="1:18">
      <c r="A171" s="31" t="s">
        <v>376</v>
      </c>
      <c r="B171" s="34">
        <f>SUM(B172:B174)</f>
        <v>3</v>
      </c>
      <c r="C171" s="29"/>
      <c r="D171" s="32"/>
      <c r="E171" s="32" t="s">
        <v>80</v>
      </c>
      <c r="F171" s="34">
        <f t="shared" ref="F171:P171" si="55">SUM(F172:F174)</f>
        <v>14050</v>
      </c>
      <c r="G171" s="49" t="s">
        <v>377</v>
      </c>
      <c r="H171" s="32"/>
      <c r="I171" s="34">
        <f t="shared" si="55"/>
        <v>3512.5</v>
      </c>
      <c r="J171" s="34">
        <f t="shared" si="55"/>
        <v>14050</v>
      </c>
      <c r="K171" s="35">
        <f t="shared" si="55"/>
        <v>3574.2</v>
      </c>
      <c r="L171" s="35">
        <f t="shared" si="55"/>
        <v>0</v>
      </c>
      <c r="M171" s="35">
        <f t="shared" si="55"/>
        <v>0</v>
      </c>
      <c r="N171" s="35">
        <f t="shared" si="55"/>
        <v>3574.2</v>
      </c>
      <c r="O171" s="35">
        <f t="shared" si="55"/>
        <v>0</v>
      </c>
      <c r="P171" s="35">
        <f t="shared" si="55"/>
        <v>0</v>
      </c>
      <c r="Q171" s="35"/>
      <c r="R171" s="32"/>
    </row>
    <row r="172" s="6" customFormat="1" spans="1:240">
      <c r="A172" s="37" t="s">
        <v>378</v>
      </c>
      <c r="B172" s="32">
        <v>1</v>
      </c>
      <c r="C172" s="32" t="s">
        <v>34</v>
      </c>
      <c r="D172" s="32"/>
      <c r="E172" s="32" t="s">
        <v>19</v>
      </c>
      <c r="F172" s="32">
        <v>9500</v>
      </c>
      <c r="G172" s="33" t="s">
        <v>379</v>
      </c>
      <c r="H172" s="40">
        <v>2021</v>
      </c>
      <c r="I172" s="34">
        <f>J172/4</f>
        <v>2375</v>
      </c>
      <c r="J172" s="32">
        <v>9500</v>
      </c>
      <c r="K172" s="35">
        <f>L172+M172+N172+O172+P172</f>
        <v>3192</v>
      </c>
      <c r="L172" s="35"/>
      <c r="M172" s="35"/>
      <c r="N172" s="35">
        <v>3192</v>
      </c>
      <c r="O172" s="35"/>
      <c r="P172" s="35"/>
      <c r="Q172" s="35" t="s">
        <v>380</v>
      </c>
      <c r="R172" s="3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row>
    <row r="173" s="6" customFormat="1" spans="1:240">
      <c r="A173" s="37" t="s">
        <v>385</v>
      </c>
      <c r="B173" s="32">
        <v>1</v>
      </c>
      <c r="C173" s="32" t="s">
        <v>34</v>
      </c>
      <c r="D173" s="32"/>
      <c r="E173" s="32" t="s">
        <v>19</v>
      </c>
      <c r="F173" s="40">
        <v>1450</v>
      </c>
      <c r="G173" s="66" t="s">
        <v>386</v>
      </c>
      <c r="H173" s="40">
        <v>2021</v>
      </c>
      <c r="I173" s="34">
        <f>J173/4</f>
        <v>362.5</v>
      </c>
      <c r="J173" s="40">
        <v>1450</v>
      </c>
      <c r="K173" s="35">
        <f>L173+M173+N173+O173+P173</f>
        <v>121.8</v>
      </c>
      <c r="L173" s="35"/>
      <c r="M173" s="35"/>
      <c r="N173" s="35">
        <v>121.8</v>
      </c>
      <c r="O173" s="35"/>
      <c r="P173" s="35"/>
      <c r="Q173" s="35" t="s">
        <v>380</v>
      </c>
      <c r="R173" s="67"/>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row>
    <row r="174" s="6" customFormat="1" spans="1:240">
      <c r="A174" s="37" t="s">
        <v>391</v>
      </c>
      <c r="B174" s="32">
        <v>1</v>
      </c>
      <c r="C174" s="32" t="s">
        <v>34</v>
      </c>
      <c r="D174" s="32"/>
      <c r="E174" s="32" t="s">
        <v>19</v>
      </c>
      <c r="F174" s="40">
        <v>3100</v>
      </c>
      <c r="G174" s="33" t="s">
        <v>392</v>
      </c>
      <c r="H174" s="40">
        <v>2021</v>
      </c>
      <c r="I174" s="34">
        <f>J174/4</f>
        <v>775</v>
      </c>
      <c r="J174" s="40">
        <v>3100</v>
      </c>
      <c r="K174" s="35">
        <f>L174+M174+N174+O174+P174</f>
        <v>260.4</v>
      </c>
      <c r="L174" s="35"/>
      <c r="M174" s="35"/>
      <c r="N174" s="35">
        <v>260.4</v>
      </c>
      <c r="O174" s="35"/>
      <c r="P174" s="35"/>
      <c r="Q174" s="35" t="s">
        <v>380</v>
      </c>
      <c r="R174" s="67"/>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22" stopIfTrue="1">
      <formula>AND(ISNUMBER(#REF!),#REF!&lt;200)</formula>
    </cfRule>
    <cfRule type="expression" dxfId="0" priority="223" stopIfTrue="1">
      <formula>AND(ISNUMBER(#REF!),#REF!&lt;200)</formula>
    </cfRule>
    <cfRule type="expression" dxfId="0" priority="224" stopIfTrue="1">
      <formula>AND(ISNUMBER(#REF!),#REF!&lt;200)</formula>
    </cfRule>
    <cfRule type="expression" dxfId="0" priority="225" stopIfTrue="1">
      <formula>AND(ISNUMBER(#REF!),#REF!&lt;200)</formula>
    </cfRule>
  </conditionalFormatting>
  <conditionalFormatting sqref="F1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G18">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B37">
    <cfRule type="expression" dxfId="0" priority="192" stopIfTrue="1">
      <formula>AND(ISNUMBER(#REF!),$I41&lt;200)</formula>
    </cfRule>
    <cfRule type="expression" dxfId="0" priority="193" stopIfTrue="1">
      <formula>AND(ISNUMBER(#REF!),$H41&lt;200)</formula>
    </cfRule>
    <cfRule type="expression" dxfId="0" priority="194" stopIfTrue="1">
      <formula>AND(ISNUMBER(#REF!),$P41&lt;200)</formula>
    </cfRule>
    <cfRule type="expression" dxfId="0" priority="195" stopIfTrue="1">
      <formula>AND(ISNUMBER(#REF!),$O41&lt;200)</formula>
    </cfRule>
  </conditionalFormatting>
  <conditionalFormatting sqref="B38">
    <cfRule type="expression" dxfId="0" priority="466" stopIfTrue="1">
      <formula>AND(ISNUMBER(#REF!),#REF!&lt;200)</formula>
    </cfRule>
    <cfRule type="expression" dxfId="0" priority="467" stopIfTrue="1">
      <formula>AND(ISNUMBER(#REF!),#REF!&lt;200)</formula>
    </cfRule>
    <cfRule type="expression" dxfId="0" priority="468" stopIfTrue="1">
      <formula>AND(ISNUMBER(#REF!),#REF!&lt;200)</formula>
    </cfRule>
    <cfRule type="expression" dxfId="0" priority="469" stopIfTrue="1">
      <formula>AND(ISNUMBER(#REF!),#REF!&lt;200)</formula>
    </cfRule>
  </conditionalFormatting>
  <conditionalFormatting sqref="B39">
    <cfRule type="expression" dxfId="0" priority="1144" stopIfTrue="1">
      <formula>AND(ISNUMBER(#REF!),$I64&lt;200)</formula>
    </cfRule>
    <cfRule type="expression" dxfId="0" priority="1145" stopIfTrue="1">
      <formula>AND(ISNUMBER(#REF!),$H64&lt;200)</formula>
    </cfRule>
    <cfRule type="expression" dxfId="0" priority="1146" stopIfTrue="1">
      <formula>AND(ISNUMBER(#REF!),$P64&lt;200)</formula>
    </cfRule>
    <cfRule type="expression" dxfId="0" priority="1147" stopIfTrue="1">
      <formula>AND(ISNUMBER(#REF!),$O64&lt;200)</formula>
    </cfRule>
  </conditionalFormatting>
  <conditionalFormatting sqref="G42:H42">
    <cfRule type="expression" dxfId="0" priority="212" stopIfTrue="1">
      <formula>AND(ISNUMBER(#REF!),#REF!&lt;200)</formula>
    </cfRule>
    <cfRule type="expression" dxfId="0" priority="213" stopIfTrue="1">
      <formula>AND(ISNUMBER(#REF!),#REF!&lt;200)</formula>
    </cfRule>
  </conditionalFormatting>
  <conditionalFormatting sqref="G42">
    <cfRule type="expression" dxfId="0" priority="210" stopIfTrue="1">
      <formula>AND(ISNUMBER(#REF!),#REF!&lt;200)</formula>
    </cfRule>
    <cfRule type="expression" dxfId="0" priority="211" stopIfTrue="1">
      <formula>AND(ISNUMBER(#REF!),#REF!&lt;200)</formula>
    </cfRule>
  </conditionalFormatting>
  <conditionalFormatting sqref="H42">
    <cfRule type="expression" dxfId="0" priority="208" stopIfTrue="1">
      <formula>AND(ISNUMBER(#REF!),#REF!&lt;200)</formula>
    </cfRule>
    <cfRule type="expression" dxfId="0" priority="209" stopIfTrue="1">
      <formula>AND(ISNUMBER(#REF!),#REF!&lt;200)</formula>
    </cfRule>
  </conditionalFormatting>
  <conditionalFormatting sqref="H43">
    <cfRule type="expression" dxfId="0" priority="204" stopIfTrue="1">
      <formula>AND(ISNUMBER(#REF!),#REF!&lt;200)</formula>
    </cfRule>
    <cfRule type="expression" dxfId="0" priority="205" stopIfTrue="1">
      <formula>AND(ISNUMBER(#REF!),#REF!&lt;200)</formula>
    </cfRule>
    <cfRule type="expression" dxfId="0" priority="206" stopIfTrue="1">
      <formula>AND(ISNUMBER(#REF!),#REF!&lt;200)</formula>
    </cfRule>
    <cfRule type="expression" dxfId="0" priority="207" stopIfTrue="1">
      <formula>AND(ISNUMBER(#REF!),#REF!&lt;200)</formula>
    </cfRule>
  </conditionalFormatting>
  <conditionalFormatting sqref="G58">
    <cfRule type="expression" dxfId="0" priority="218" stopIfTrue="1">
      <formula>AND(ISNUMBER(#REF!),#REF!&lt;200)</formula>
    </cfRule>
    <cfRule type="expression" dxfId="0" priority="219" stopIfTrue="1">
      <formula>AND(ISNUMBER(#REF!),#REF!&lt;200)</formula>
    </cfRule>
    <cfRule type="expression" dxfId="0" priority="220" stopIfTrue="1">
      <formula>AND(ISNUMBER(#REF!),#REF!&lt;200)</formula>
    </cfRule>
    <cfRule type="expression" dxfId="0" priority="221" stopIfTrue="1">
      <formula>AND(ISNUMBER(#REF!),#REF!&lt;200)</formula>
    </cfRule>
  </conditionalFormatting>
  <conditionalFormatting sqref="H58">
    <cfRule type="expression" dxfId="0" priority="214" stopIfTrue="1">
      <formula>AND(ISNUMBER(#REF!),#REF!&lt;200)</formula>
    </cfRule>
    <cfRule type="expression" dxfId="0" priority="215" stopIfTrue="1">
      <formula>AND(ISNUMBER(#REF!),#REF!&lt;200)</formula>
    </cfRule>
    <cfRule type="expression" dxfId="0" priority="216" stopIfTrue="1">
      <formula>AND(ISNUMBER(#REF!),#REF!&lt;200)</formula>
    </cfRule>
    <cfRule type="expression" dxfId="0" priority="217" stopIfTrue="1">
      <formula>AND(ISNUMBER(#REF!),#REF!&lt;200)</formula>
    </cfRule>
  </conditionalFormatting>
  <conditionalFormatting sqref="Q62">
    <cfRule type="expression" dxfId="0" priority="578" stopIfTrue="1">
      <formula>AND(ISNUMBER(#REF!),#REF!&lt;200)</formula>
    </cfRule>
    <cfRule type="cellIs" priority="579" stopIfTrue="1" operator="greaterThan">
      <formula>400000</formula>
    </cfRule>
  </conditionalFormatting>
  <conditionalFormatting sqref="F66">
    <cfRule type="expression" dxfId="0" priority="1136" stopIfTrue="1">
      <formula>AND(ISNUMBER(#REF!),#REF!&lt;200)</formula>
    </cfRule>
    <cfRule type="expression" dxfId="0" priority="1137" stopIfTrue="1">
      <formula>AND(ISNUMBER(#REF!),#REF!&lt;200)</formula>
    </cfRule>
    <cfRule type="expression" dxfId="0" priority="1138" stopIfTrue="1">
      <formula>AND(ISNUMBER(#REF!),#REF!&lt;200)</formula>
    </cfRule>
    <cfRule type="expression" dxfId="0" priority="1139" stopIfTrue="1">
      <formula>AND(ISNUMBER(#REF!),#REF!&lt;200)</formula>
    </cfRule>
  </conditionalFormatting>
  <conditionalFormatting sqref="G66">
    <cfRule type="expression" dxfId="0" priority="1132" stopIfTrue="1">
      <formula>AND(ISNUMBER(#REF!),#REF!&lt;200)</formula>
    </cfRule>
    <cfRule type="expression" dxfId="0" priority="1133" stopIfTrue="1">
      <formula>AND(ISNUMBER(#REF!),#REF!&lt;200)</formula>
    </cfRule>
    <cfRule type="expression" dxfId="0" priority="1134" stopIfTrue="1">
      <formula>AND(ISNUMBER(#REF!),#REF!&lt;200)</formula>
    </cfRule>
    <cfRule type="expression" dxfId="0" priority="1135" stopIfTrue="1">
      <formula>AND(ISNUMBER(#REF!),#REF!&lt;200)</formula>
    </cfRule>
  </conditionalFormatting>
  <conditionalFormatting sqref="H66">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J66">
    <cfRule type="expression" dxfId="0" priority="462" stopIfTrue="1">
      <formula>AND(ISNUMBER(#REF!),#REF!&lt;200)</formula>
    </cfRule>
    <cfRule type="expression" dxfId="0" priority="463" stopIfTrue="1">
      <formula>AND(ISNUMBER(#REF!),#REF!&lt;200)</formula>
    </cfRule>
    <cfRule type="expression" dxfId="0" priority="464" stopIfTrue="1">
      <formula>AND(ISNUMBER(#REF!),#REF!&lt;200)</formula>
    </cfRule>
    <cfRule type="expression" dxfId="0" priority="465" stopIfTrue="1">
      <formula>AND(ISNUMBER(#REF!),#REF!&lt;200)</formula>
    </cfRule>
  </conditionalFormatting>
  <conditionalFormatting sqref="F68">
    <cfRule type="expression" dxfId="0" priority="1044" stopIfTrue="1">
      <formula>AND(ISNUMBER(#REF!),#REF!&lt;200)</formula>
    </cfRule>
    <cfRule type="expression" dxfId="0" priority="1045" stopIfTrue="1">
      <formula>AND(ISNUMBER(#REF!),#REF!&lt;200)</formula>
    </cfRule>
    <cfRule type="expression" dxfId="0" priority="1046" stopIfTrue="1">
      <formula>AND(ISNUMBER(#REF!),#REF!&lt;200)</formula>
    </cfRule>
    <cfRule type="expression" dxfId="0" priority="1047" stopIfTrue="1">
      <formula>AND(ISNUMBER(#REF!),#REF!&lt;200)</formula>
    </cfRule>
  </conditionalFormatting>
  <conditionalFormatting sqref="G68">
    <cfRule type="expression" dxfId="0" priority="1040" stopIfTrue="1">
      <formula>AND(ISNUMBER(#REF!),#REF!&lt;200)</formula>
    </cfRule>
    <cfRule type="expression" dxfId="0" priority="1041" stopIfTrue="1">
      <formula>AND(ISNUMBER(#REF!),#REF!&lt;200)</formula>
    </cfRule>
    <cfRule type="expression" dxfId="0" priority="1042" stopIfTrue="1">
      <formula>AND(ISNUMBER(#REF!),#REF!&lt;200)</formula>
    </cfRule>
    <cfRule type="expression" dxfId="0" priority="1043" stopIfTrue="1">
      <formula>AND(ISNUMBER(#REF!),#REF!&lt;200)</formula>
    </cfRule>
  </conditionalFormatting>
  <conditionalFormatting sqref="H68">
    <cfRule type="expression" dxfId="0" priority="1016" stopIfTrue="1">
      <formula>AND(ISNUMBER(#REF!),#REF!&lt;200)</formula>
    </cfRule>
    <cfRule type="expression" dxfId="0" priority="1017" stopIfTrue="1">
      <formula>AND(ISNUMBER(#REF!),#REF!&lt;200)</formula>
    </cfRule>
    <cfRule type="expression" dxfId="0" priority="1018" stopIfTrue="1">
      <formula>AND(ISNUMBER(#REF!),#REF!&lt;200)</formula>
    </cfRule>
    <cfRule type="expression" dxfId="0" priority="1019" stopIfTrue="1">
      <formula>AND(ISNUMBER(#REF!),#REF!&lt;200)</formula>
    </cfRule>
  </conditionalFormatting>
  <conditionalFormatting sqref="J68">
    <cfRule type="expression" dxfId="0" priority="458" stopIfTrue="1">
      <formula>AND(ISNUMBER(#REF!),#REF!&lt;200)</formula>
    </cfRule>
    <cfRule type="expression" dxfId="0" priority="459" stopIfTrue="1">
      <formula>AND(ISNUMBER(#REF!),#REF!&lt;200)</formula>
    </cfRule>
    <cfRule type="expression" dxfId="0" priority="460" stopIfTrue="1">
      <formula>AND(ISNUMBER(#REF!),#REF!&lt;200)</formula>
    </cfRule>
    <cfRule type="expression" dxfId="0" priority="461" stopIfTrue="1">
      <formula>AND(ISNUMBER(#REF!),#REF!&lt;200)</formula>
    </cfRule>
  </conditionalFormatting>
  <conditionalFormatting sqref="N68">
    <cfRule type="cellIs" priority="1013" stopIfTrue="1" operator="greaterThan">
      <formula>400000</formula>
    </cfRule>
    <cfRule type="expression" dxfId="0" priority="1014" stopIfTrue="1">
      <formula>AND(ISNUMBER(#REF!),#REF!&lt;200)</formula>
    </cfRule>
    <cfRule type="expression" dxfId="0" priority="1015" stopIfTrue="1">
      <formula>AND(ISNUMBER(#REF!),#REF!&lt;200)</formula>
    </cfRule>
  </conditionalFormatting>
  <conditionalFormatting sqref="F69">
    <cfRule type="expression" dxfId="0" priority="1009" stopIfTrue="1">
      <formula>AND(ISNUMBER(#REF!),#REF!&lt;200)</formula>
    </cfRule>
    <cfRule type="expression" dxfId="0" priority="1010" stopIfTrue="1">
      <formula>AND(ISNUMBER(#REF!),#REF!&lt;200)</formula>
    </cfRule>
    <cfRule type="expression" dxfId="0" priority="1011" stopIfTrue="1">
      <formula>AND(ISNUMBER(#REF!),#REF!&lt;200)</formula>
    </cfRule>
    <cfRule type="expression" dxfId="0" priority="1012" stopIfTrue="1">
      <formula>AND(ISNUMBER(#REF!),#REF!&lt;200)</formula>
    </cfRule>
  </conditionalFormatting>
  <conditionalFormatting sqref="G69">
    <cfRule type="expression" dxfId="0" priority="1005" stopIfTrue="1">
      <formula>AND(ISNUMBER(#REF!),#REF!&lt;200)</formula>
    </cfRule>
    <cfRule type="expression" dxfId="0" priority="1006" stopIfTrue="1">
      <formula>AND(ISNUMBER(#REF!),#REF!&lt;200)</formula>
    </cfRule>
    <cfRule type="expression" dxfId="0" priority="1007" stopIfTrue="1">
      <formula>AND(ISNUMBER(#REF!),#REF!&lt;200)</formula>
    </cfRule>
    <cfRule type="expression" dxfId="0" priority="1008" stopIfTrue="1">
      <formula>AND(ISNUMBER(#REF!),#REF!&lt;200)</formula>
    </cfRule>
  </conditionalFormatting>
  <conditionalFormatting sqref="H69">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J69">
    <cfRule type="expression" dxfId="0" priority="438" stopIfTrue="1">
      <formula>AND(ISNUMBER(#REF!),#REF!&lt;200)</formula>
    </cfRule>
    <cfRule type="expression" dxfId="0" priority="439" stopIfTrue="1">
      <formula>AND(ISNUMBER(#REF!),#REF!&lt;200)</formula>
    </cfRule>
    <cfRule type="expression" dxfId="0" priority="440" stopIfTrue="1">
      <formula>AND(ISNUMBER(#REF!),#REF!&lt;200)</formula>
    </cfRule>
    <cfRule type="expression" dxfId="0" priority="441" stopIfTrue="1">
      <formula>AND(ISNUMBER(#REF!),#REF!&lt;200)</formula>
    </cfRule>
  </conditionalFormatting>
  <conditionalFormatting sqref="F70">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G70">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H70">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70">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F74">
    <cfRule type="expression" dxfId="0" priority="1092" stopIfTrue="1">
      <formula>AND(ISNUMBER(#REF!),#REF!&lt;200)</formula>
    </cfRule>
    <cfRule type="expression" dxfId="0" priority="1093" stopIfTrue="1">
      <formula>AND(ISNUMBER(#REF!),#REF!&lt;200)</formula>
    </cfRule>
    <cfRule type="expression" dxfId="0" priority="1094" stopIfTrue="1">
      <formula>AND(ISNUMBER(#REF!),#REF!&lt;200)</formula>
    </cfRule>
    <cfRule type="expression" dxfId="0" priority="1095" stopIfTrue="1">
      <formula>AND(ISNUMBER(#REF!),#REF!&lt;200)</formula>
    </cfRule>
  </conditionalFormatting>
  <conditionalFormatting sqref="G74">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J74">
    <cfRule type="expression" dxfId="0" priority="414" stopIfTrue="1">
      <formula>AND(ISNUMBER(#REF!),#REF!&lt;200)</formula>
    </cfRule>
    <cfRule type="expression" dxfId="0" priority="415" stopIfTrue="1">
      <formula>AND(ISNUMBER(#REF!),#REF!&lt;200)</formula>
    </cfRule>
    <cfRule type="expression" dxfId="0" priority="416" stopIfTrue="1">
      <formula>AND(ISNUMBER(#REF!),#REF!&lt;200)</formula>
    </cfRule>
    <cfRule type="expression" dxfId="0" priority="417" stopIfTrue="1">
      <formula>AND(ISNUMBER(#REF!),#REF!&lt;200)</formula>
    </cfRule>
  </conditionalFormatting>
  <conditionalFormatting sqref="L74">
    <cfRule type="expression" dxfId="0" priority="953" stopIfTrue="1">
      <formula>AND(ISNUMBER(#REF!),#REF!&lt;200)</formula>
    </cfRule>
    <cfRule type="expression" dxfId="0" priority="954" stopIfTrue="1">
      <formula>AND(ISNUMBER(#REF!),#REF!&lt;200)</formula>
    </cfRule>
    <cfRule type="expression" dxfId="0" priority="955" stopIfTrue="1">
      <formula>AND(ISNUMBER(#REF!),#REF!&lt;200)</formula>
    </cfRule>
    <cfRule type="expression" dxfId="0" priority="956" stopIfTrue="1">
      <formula>AND(ISNUMBER(#REF!),#REF!&lt;200)</formula>
    </cfRule>
  </conditionalFormatting>
  <conditionalFormatting sqref="N74">
    <cfRule type="expression" dxfId="0" priority="1064" stopIfTrue="1">
      <formula>AND(ISNUMBER(#REF!),#REF!&lt;200)</formula>
    </cfRule>
    <cfRule type="expression" dxfId="0" priority="1065" stopIfTrue="1">
      <formula>AND(ISNUMBER(#REF!),#REF!&lt;200)</formula>
    </cfRule>
    <cfRule type="expression" dxfId="0" priority="1066" stopIfTrue="1">
      <formula>AND(ISNUMBER(#REF!),#REF!&lt;200)</formula>
    </cfRule>
    <cfRule type="expression" dxfId="0" priority="1067" stopIfTrue="1">
      <formula>AND(ISNUMBER(#REF!),#REF!&lt;200)</formula>
    </cfRule>
  </conditionalFormatting>
  <conditionalFormatting sqref="F77">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G77">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J77">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79:G79">
    <cfRule type="expression" dxfId="0" priority="1124" stopIfTrue="1">
      <formula>AND(ISNUMBER(#REF!),#REF!&lt;200)</formula>
    </cfRule>
    <cfRule type="expression" dxfId="0" priority="1125" stopIfTrue="1">
      <formula>AND(ISNUMBER(#REF!),#REF!&lt;200)</formula>
    </cfRule>
    <cfRule type="expression" dxfId="0" priority="1126" stopIfTrue="1">
      <formula>AND(ISNUMBER(#REF!),#REF!&lt;200)</formula>
    </cfRule>
    <cfRule type="expression" dxfId="0" priority="1127" stopIfTrue="1">
      <formula>AND(ISNUMBER(#REF!),#REF!&lt;200)</formula>
    </cfRule>
  </conditionalFormatting>
  <conditionalFormatting sqref="H79">
    <cfRule type="expression" dxfId="0" priority="1108" stopIfTrue="1">
      <formula>AND(ISNUMBER(#REF!),#REF!&lt;200)</formula>
    </cfRule>
    <cfRule type="expression" dxfId="0" priority="1109" stopIfTrue="1">
      <formula>AND(ISNUMBER(#REF!),#REF!&lt;200)</formula>
    </cfRule>
    <cfRule type="expression" dxfId="0" priority="1110" stopIfTrue="1">
      <formula>AND(ISNUMBER(#REF!),#REF!&lt;200)</formula>
    </cfRule>
    <cfRule type="expression" dxfId="0" priority="1111" stopIfTrue="1">
      <formula>AND(ISNUMBER(#REF!),#REF!&lt;200)</formula>
    </cfRule>
  </conditionalFormatting>
  <conditionalFormatting sqref="J79">
    <cfRule type="expression" dxfId="0" priority="390" stopIfTrue="1">
      <formula>AND(ISNUMBER(#REF!),#REF!&lt;200)</formula>
    </cfRule>
    <cfRule type="expression" dxfId="0" priority="391" stopIfTrue="1">
      <formula>AND(ISNUMBER(#REF!),#REF!&lt;200)</formula>
    </cfRule>
    <cfRule type="expression" dxfId="0" priority="392" stopIfTrue="1">
      <formula>AND(ISNUMBER(#REF!),#REF!&lt;200)</formula>
    </cfRule>
    <cfRule type="expression" dxfId="0" priority="393" stopIfTrue="1">
      <formula>AND(ISNUMBER(#REF!),#REF!&lt;200)</formula>
    </cfRule>
  </conditionalFormatting>
  <conditionalFormatting sqref="N79">
    <cfRule type="cellIs" priority="1105" stopIfTrue="1" operator="greaterThan">
      <formula>400000</formula>
    </cfRule>
    <cfRule type="expression" dxfId="0" priority="1106" stopIfTrue="1">
      <formula>AND(ISNUMBER(#REF!),#REF!&lt;200)</formula>
    </cfRule>
    <cfRule type="expression" dxfId="0" priority="1107" stopIfTrue="1">
      <formula>AND(ISNUMBER(#REF!),#REF!&lt;200)</formula>
    </cfRule>
  </conditionalFormatting>
  <conditionalFormatting sqref="F83:G83">
    <cfRule type="expression" dxfId="0" priority="188" stopIfTrue="1">
      <formula>AND(ISNUMBER(#REF!),#REF!&lt;200)</formula>
    </cfRule>
    <cfRule type="expression" dxfId="0" priority="189" stopIfTrue="1">
      <formula>AND(ISNUMBER(#REF!),#REF!&lt;200)</formula>
    </cfRule>
    <cfRule type="expression" dxfId="0" priority="190" stopIfTrue="1">
      <formula>AND(ISNUMBER(#REF!),#REF!&lt;200)</formula>
    </cfRule>
    <cfRule type="expression" dxfId="0" priority="191" stopIfTrue="1">
      <formula>AND(ISNUMBER(#REF!),#REF!&lt;200)</formula>
    </cfRule>
  </conditionalFormatting>
  <conditionalFormatting sqref="J83">
    <cfRule type="expression" dxfId="0" priority="153" stopIfTrue="1">
      <formula>AND(ISNUMBER(#REF!),#REF!&lt;200)</formula>
    </cfRule>
    <cfRule type="expression" dxfId="0" priority="154" stopIfTrue="1">
      <formula>AND(ISNUMBER(#REF!),#REF!&lt;200)</formula>
    </cfRule>
    <cfRule type="expression" dxfId="0" priority="155" stopIfTrue="1">
      <formula>AND(ISNUMBER(#REF!),#REF!&lt;200)</formula>
    </cfRule>
    <cfRule type="expression" dxfId="0" priority="156" stopIfTrue="1">
      <formula>AND(ISNUMBER(#REF!),#REF!&lt;200)</formula>
    </cfRule>
  </conditionalFormatting>
  <conditionalFormatting sqref="N83">
    <cfRule type="cellIs" priority="169" stopIfTrue="1" operator="greaterThan">
      <formula>400000</formula>
    </cfRule>
    <cfRule type="expression" dxfId="0" priority="170" stopIfTrue="1">
      <formula>AND(ISNUMBER(#REF!),#REF!&lt;200)</formula>
    </cfRule>
    <cfRule type="expression" dxfId="0" priority="171" stopIfTrue="1">
      <formula>AND(ISNUMBER(#REF!),#REF!&lt;200)</formula>
    </cfRule>
  </conditionalFormatting>
  <conditionalFormatting sqref="G85">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86">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G117">
    <cfRule type="expression" dxfId="0" priority="917" stopIfTrue="1">
      <formula>AND(ISNUMBER(#REF!),#REF!&lt;200)</formula>
    </cfRule>
    <cfRule type="expression" dxfId="0" priority="918" stopIfTrue="1">
      <formula>AND(ISNUMBER(#REF!),#REF!&lt;200)</formula>
    </cfRule>
    <cfRule type="expression" dxfId="0" priority="919" stopIfTrue="1">
      <formula>AND(ISNUMBER(#REF!),#REF!&lt;200)</formula>
    </cfRule>
    <cfRule type="expression" dxfId="0" priority="920" stopIfTrue="1">
      <formula>AND(ISNUMBER(#REF!),#REF!&lt;200)</formula>
    </cfRule>
  </conditionalFormatting>
  <conditionalFormatting sqref="H117">
    <cfRule type="expression" dxfId="0" priority="899" stopIfTrue="1">
      <formula>AND(ISNUMBER(#REF!),#REF!&lt;200)</formula>
    </cfRule>
    <cfRule type="expression" dxfId="0" priority="900" stopIfTrue="1">
      <formula>AND(ISNUMBER(#REF!),#REF!&lt;200)</formula>
    </cfRule>
  </conditionalFormatting>
  <conditionalFormatting sqref="J117">
    <cfRule type="expression" dxfId="0" priority="306" stopIfTrue="1">
      <formula>AND(ISNUMBER(#REF!),#REF!&lt;200)</formula>
    </cfRule>
    <cfRule type="expression" dxfId="0" priority="307" stopIfTrue="1">
      <formula>AND(ISNUMBER(#REF!),#REF!&lt;200)</formula>
    </cfRule>
    <cfRule type="expression" dxfId="0" priority="308" stopIfTrue="1">
      <formula>AND(ISNUMBER(#REF!),#REF!&lt;200)</formula>
    </cfRule>
    <cfRule type="expression" dxfId="0" priority="309" stopIfTrue="1">
      <formula>AND(ISNUMBER(#REF!),#REF!&lt;200)</formula>
    </cfRule>
  </conditionalFormatting>
  <conditionalFormatting sqref="G118">
    <cfRule type="expression" dxfId="0" priority="863" stopIfTrue="1">
      <formula>AND(ISNUMBER(#REF!),#REF!&lt;200)</formula>
    </cfRule>
    <cfRule type="expression" dxfId="0" priority="864" stopIfTrue="1">
      <formula>AND(ISNUMBER(#REF!),#REF!&lt;200)</formula>
    </cfRule>
    <cfRule type="expression" dxfId="0" priority="865" stopIfTrue="1">
      <formula>AND(ISNUMBER(#REF!),#REF!&lt;200)</formula>
    </cfRule>
    <cfRule type="expression" dxfId="0" priority="866" stopIfTrue="1">
      <formula>AND(ISNUMBER(#REF!),#REF!&lt;200)</formula>
    </cfRule>
  </conditionalFormatting>
  <conditionalFormatting sqref="H118">
    <cfRule type="expression" dxfId="0" priority="845" stopIfTrue="1">
      <formula>AND(ISNUMBER(#REF!),#REF!&lt;200)</formula>
    </cfRule>
    <cfRule type="expression" dxfId="0" priority="846" stopIfTrue="1">
      <formula>AND(ISNUMBER(#REF!),#REF!&lt;200)</formula>
    </cfRule>
  </conditionalFormatting>
  <conditionalFormatting sqref="J118">
    <cfRule type="expression" dxfId="0" priority="286" stopIfTrue="1">
      <formula>AND(ISNUMBER(#REF!),#REF!&lt;200)</formula>
    </cfRule>
    <cfRule type="expression" dxfId="0" priority="287" stopIfTrue="1">
      <formula>AND(ISNUMBER(#REF!),#REF!&lt;200)</formula>
    </cfRule>
    <cfRule type="expression" dxfId="0" priority="288" stopIfTrue="1">
      <formula>AND(ISNUMBER(#REF!),#REF!&lt;200)</formula>
    </cfRule>
    <cfRule type="expression" dxfId="0" priority="289" stopIfTrue="1">
      <formula>AND(ISNUMBER(#REF!),#REF!&lt;200)</formula>
    </cfRule>
  </conditionalFormatting>
  <conditionalFormatting sqref="G119">
    <cfRule type="expression" dxfId="0" priority="825" stopIfTrue="1">
      <formula>AND(ISNUMBER(#REF!),#REF!&lt;200)</formula>
    </cfRule>
    <cfRule type="expression" dxfId="0" priority="826" stopIfTrue="1">
      <formula>AND(ISNUMBER(#REF!),#REF!&lt;200)</formula>
    </cfRule>
    <cfRule type="expression" dxfId="0" priority="827" stopIfTrue="1">
      <formula>AND(ISNUMBER(#REF!),#REF!&lt;200)</formula>
    </cfRule>
    <cfRule type="expression" dxfId="0" priority="828" stopIfTrue="1">
      <formula>AND(ISNUMBER(#REF!),#REF!&lt;200)</formula>
    </cfRule>
  </conditionalFormatting>
  <conditionalFormatting sqref="H119">
    <cfRule type="expression" dxfId="0" priority="811" stopIfTrue="1">
      <formula>AND(ISNUMBER(#REF!),#REF!&lt;200)</formula>
    </cfRule>
    <cfRule type="expression" dxfId="0" priority="812" stopIfTrue="1">
      <formula>AND(ISNUMBER(#REF!),#REF!&lt;200)</formula>
    </cfRule>
  </conditionalFormatting>
  <conditionalFormatting sqref="J119">
    <cfRule type="expression" dxfId="0" priority="266" stopIfTrue="1">
      <formula>AND(ISNUMBER(#REF!),#REF!&lt;200)</formula>
    </cfRule>
    <cfRule type="expression" dxfId="0" priority="267" stopIfTrue="1">
      <formula>AND(ISNUMBER(#REF!),#REF!&lt;200)</formula>
    </cfRule>
    <cfRule type="expression" dxfId="0" priority="268" stopIfTrue="1">
      <formula>AND(ISNUMBER(#REF!),#REF!&lt;200)</formula>
    </cfRule>
    <cfRule type="expression" dxfId="0" priority="269" stopIfTrue="1">
      <formula>AND(ISNUMBER(#REF!),#REF!&lt;200)</formula>
    </cfRule>
  </conditionalFormatting>
  <conditionalFormatting sqref="G120">
    <cfRule type="expression" dxfId="0" priority="792" stopIfTrue="1">
      <formula>AND(ISNUMBER(#REF!),#REF!&lt;200)</formula>
    </cfRule>
    <cfRule type="expression" dxfId="0" priority="793" stopIfTrue="1">
      <formula>AND(ISNUMBER(#REF!),#REF!&lt;200)</formula>
    </cfRule>
    <cfRule type="expression" dxfId="0" priority="794" stopIfTrue="1">
      <formula>AND(ISNUMBER(#REF!),#REF!&lt;200)</formula>
    </cfRule>
  </conditionalFormatting>
  <conditionalFormatting sqref="H120">
    <cfRule type="expression" dxfId="0" priority="778" stopIfTrue="1">
      <formula>AND(ISNUMBER(#REF!),#REF!&lt;200)</formula>
    </cfRule>
    <cfRule type="expression" dxfId="0" priority="779" stopIfTrue="1">
      <formula>AND(ISNUMBER(#REF!),#REF!&lt;200)</formula>
    </cfRule>
  </conditionalFormatting>
  <conditionalFormatting sqref="J120">
    <cfRule type="expression" dxfId="0" priority="246" stopIfTrue="1">
      <formula>AND(ISNUMBER(#REF!),#REF!&lt;200)</formula>
    </cfRule>
    <cfRule type="expression" dxfId="0" priority="247" stopIfTrue="1">
      <formula>AND(ISNUMBER(#REF!),#REF!&lt;200)</formula>
    </cfRule>
    <cfRule type="expression" dxfId="0" priority="248" stopIfTrue="1">
      <formula>AND(ISNUMBER(#REF!),#REF!&lt;200)</formula>
    </cfRule>
    <cfRule type="expression" dxfId="0" priority="249" stopIfTrue="1">
      <formula>AND(ISNUMBER(#REF!),#REF!&lt;200)</formula>
    </cfRule>
  </conditionalFormatting>
  <conditionalFormatting sqref="C123">
    <cfRule type="expression" dxfId="0" priority="735" stopIfTrue="1">
      <formula>AND(ISNUMBER(#REF!),#REF!&lt;200)</formula>
    </cfRule>
  </conditionalFormatting>
  <conditionalFormatting sqref="G123">
    <cfRule type="expression" dxfId="0" priority="740" stopIfTrue="1">
      <formula>AND(ISNUMBER(#REF!),#REF!&lt;200)</formula>
    </cfRule>
    <cfRule type="expression" dxfId="0" priority="741" stopIfTrue="1">
      <formula>AND(ISNUMBER(#REF!),#REF!&lt;200)</formula>
    </cfRule>
    <cfRule type="expression" dxfId="0" priority="742" stopIfTrue="1">
      <formula>AND(ISNUMBER(#REF!),#REF!&lt;200)</formula>
    </cfRule>
    <cfRule type="expression" dxfId="0" priority="743" stopIfTrue="1">
      <formula>AND(ISNUMBER(#REF!),#REF!&lt;200)</formula>
    </cfRule>
  </conditionalFormatting>
  <conditionalFormatting sqref="H123">
    <cfRule type="expression" dxfId="0" priority="736" stopIfTrue="1">
      <formula>AND(ISNUMBER(#REF!),#REF!&lt;200)</formula>
    </cfRule>
    <cfRule type="expression" dxfId="0" priority="737" stopIfTrue="1">
      <formula>AND(ISNUMBER(#REF!),#REF!&lt;200)</formula>
    </cfRule>
    <cfRule type="expression" dxfId="0" priority="738" stopIfTrue="1">
      <formula>AND(ISNUMBER(#REF!),#REF!&lt;200)</formula>
    </cfRule>
    <cfRule type="expression" dxfId="0" priority="739" stopIfTrue="1">
      <formula>AND(ISNUMBER(#REF!),#REF!&lt;200)</formula>
    </cfRule>
  </conditionalFormatting>
  <conditionalFormatting sqref="C125">
    <cfRule type="expression" dxfId="0" priority="752" stopIfTrue="1">
      <formula>AND(ISNUMBER(#REF!),#REF!&lt;200)</formula>
    </cfRule>
  </conditionalFormatting>
  <conditionalFormatting sqref="G125">
    <cfRule type="expression" dxfId="0" priority="748" stopIfTrue="1">
      <formula>AND(ISNUMBER(#REF!),#REF!&lt;200)</formula>
    </cfRule>
    <cfRule type="expression" dxfId="0" priority="749" stopIfTrue="1">
      <formula>AND(ISNUMBER(#REF!),#REF!&lt;200)</formula>
    </cfRule>
    <cfRule type="expression" dxfId="0" priority="750" stopIfTrue="1">
      <formula>AND(ISNUMBER(#REF!),#REF!&lt;200)</formula>
    </cfRule>
    <cfRule type="expression" dxfId="0" priority="751" stopIfTrue="1">
      <formula>AND(ISNUMBER(#REF!),#REF!&lt;200)</formula>
    </cfRule>
  </conditionalFormatting>
  <conditionalFormatting sqref="H125">
    <cfRule type="expression" dxfId="0" priority="744" stopIfTrue="1">
      <formula>AND(ISNUMBER(#REF!),#REF!&lt;200)</formula>
    </cfRule>
    <cfRule type="expression" dxfId="0" priority="745" stopIfTrue="1">
      <formula>AND(ISNUMBER(#REF!),#REF!&lt;200)</formula>
    </cfRule>
    <cfRule type="expression" dxfId="0" priority="746" stopIfTrue="1">
      <formula>AND(ISNUMBER(#REF!),#REF!&lt;200)</formula>
    </cfRule>
    <cfRule type="expression" dxfId="0" priority="747" stopIfTrue="1">
      <formula>AND(ISNUMBER(#REF!),#REF!&lt;200)</formula>
    </cfRule>
  </conditionalFormatting>
  <conditionalFormatting sqref="C129">
    <cfRule type="expression" dxfId="0" priority="734" stopIfTrue="1">
      <formula>AND(ISNUMBER(#REF!),#REF!&lt;200)</formula>
    </cfRule>
  </conditionalFormatting>
  <conditionalFormatting sqref="G129">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129">
    <cfRule type="expression" dxfId="0" priority="726" stopIfTrue="1">
      <formula>AND(ISNUMBER(#REF!),#REF!&lt;200)</formula>
    </cfRule>
    <cfRule type="expression" dxfId="0" priority="727" stopIfTrue="1">
      <formula>AND(ISNUMBER(#REF!),#REF!&lt;200)</formula>
    </cfRule>
    <cfRule type="expression" dxfId="0" priority="728" stopIfTrue="1">
      <formula>AND(ISNUMBER(#REF!),#REF!&lt;200)</formula>
    </cfRule>
    <cfRule type="expression" dxfId="0" priority="729" stopIfTrue="1">
      <formula>AND(ISNUMBER(#REF!),#REF!&lt;200)</formula>
    </cfRule>
  </conditionalFormatting>
  <conditionalFormatting sqref="C136">
    <cfRule type="expression" dxfId="0" priority="560" stopIfTrue="1">
      <formula>AND(ISNUMBER(#REF!),#REF!&lt;200)</formula>
    </cfRule>
  </conditionalFormatting>
  <conditionalFormatting sqref="F136:G136">
    <cfRule type="expression" dxfId="0" priority="558" stopIfTrue="1">
      <formula>AND(ISNUMBER(#REF!),#REF!&lt;200)</formula>
    </cfRule>
    <cfRule type="expression" dxfId="0" priority="559" stopIfTrue="1">
      <formula>AND(ISNUMBER(#REF!),#REF!&lt;200)</formula>
    </cfRule>
  </conditionalFormatting>
  <conditionalFormatting sqref="H136">
    <cfRule type="expression" dxfId="0" priority="540" stopIfTrue="1">
      <formula>AND(ISNUMBER(#REF!),#REF!&lt;200)</formula>
    </cfRule>
    <cfRule type="expression" dxfId="0" priority="541" stopIfTrue="1">
      <formula>AND(ISNUMBER(#REF!),#REF!&lt;200)</formula>
    </cfRule>
  </conditionalFormatting>
  <conditionalFormatting sqref="Q136">
    <cfRule type="expression" dxfId="0" priority="522" stopIfTrue="1">
      <formula>AND(ISNUMBER(#REF!),#REF!&lt;200)</formula>
    </cfRule>
    <cfRule type="cellIs" priority="523" stopIfTrue="1" operator="greaterThan">
      <formula>400000</formula>
    </cfRule>
  </conditionalFormatting>
  <conditionalFormatting sqref="C141">
    <cfRule type="expression" dxfId="0" priority="577" stopIfTrue="1">
      <formula>AND(ISNUMBER(#REF!),#REF!&lt;200)</formula>
    </cfRule>
  </conditionalFormatting>
  <conditionalFormatting sqref="F141:G141">
    <cfRule type="expression" dxfId="0" priority="573" stopIfTrue="1">
      <formula>AND(ISNUMBER(#REF!),#REF!&lt;200)</formula>
    </cfRule>
    <cfRule type="expression" dxfId="0" priority="576" stopIfTrue="1">
      <formula>AND(ISNUMBER(#REF!),#REF!&lt;200)</formula>
    </cfRule>
  </conditionalFormatting>
  <conditionalFormatting sqref="F141:H141">
    <cfRule type="expression" dxfId="0" priority="574" stopIfTrue="1">
      <formula>AND(ISNUMBER(#REF!),#REF!&lt;200)</formula>
    </cfRule>
    <cfRule type="expression" dxfId="0" priority="575" stopIfTrue="1">
      <formula>AND(ISNUMBER(#REF!),#REF!&lt;200)</formula>
    </cfRule>
  </conditionalFormatting>
  <conditionalFormatting sqref="H141">
    <cfRule type="expression" dxfId="0" priority="571" stopIfTrue="1">
      <formula>AND(ISNUMBER(#REF!),#REF!&lt;200)</formula>
    </cfRule>
    <cfRule type="expression" dxfId="0" priority="572" stopIfTrue="1">
      <formula>AND(ISNUMBER(#REF!),#REF!&lt;200)</formula>
    </cfRule>
  </conditionalFormatting>
  <conditionalFormatting sqref="I141">
    <cfRule type="expression" dxfId="0" priority="226" stopIfTrue="1">
      <formula>AND(ISNUMBER(#REF!),#REF!&lt;200)</formula>
    </cfRule>
    <cfRule type="expression" dxfId="0" priority="227" stopIfTrue="1">
      <formula>AND(ISNUMBER(#REF!),#REF!&lt;200)</formula>
    </cfRule>
    <cfRule type="expression" dxfId="0" priority="228" stopIfTrue="1">
      <formula>AND(ISNUMBER(#REF!),#REF!&lt;200)</formula>
    </cfRule>
    <cfRule type="expression" dxfId="0" priority="229" stopIfTrue="1">
      <formula>AND(ISNUMBER(#REF!),#REF!&lt;200)</formula>
    </cfRule>
  </conditionalFormatting>
  <conditionalFormatting sqref="Q141">
    <cfRule type="expression" dxfId="0" priority="569" stopIfTrue="1">
      <formula>AND(ISNUMBER(#REF!),#REF!&lt;200)</formula>
    </cfRule>
    <cfRule type="cellIs" priority="570" stopIfTrue="1" operator="greaterThan">
      <formula>400000</formula>
    </cfRule>
  </conditionalFormatting>
  <conditionalFormatting sqref="C143">
    <cfRule type="expression" dxfId="0" priority="510" stopIfTrue="1">
      <formula>AND(ISNUMBER(#REF!),#REF!&lt;200)</formula>
    </cfRule>
  </conditionalFormatting>
  <conditionalFormatting sqref="F143">
    <cfRule type="expression" dxfId="0" priority="507" stopIfTrue="1">
      <formula>AND(ISNUMBER(#REF!),#REF!&lt;200)</formula>
    </cfRule>
  </conditionalFormatting>
  <conditionalFormatting sqref="H143">
    <cfRule type="expression" dxfId="0" priority="509" stopIfTrue="1">
      <formula>AND(ISNUMBER(#REF!),#REF!&lt;200)</formula>
    </cfRule>
  </conditionalFormatting>
  <conditionalFormatting sqref="Q143">
    <cfRule type="expression" dxfId="0" priority="494" stopIfTrue="1">
      <formula>AND(ISNUMBER(#REF!),#REF!&lt;200)</formula>
    </cfRule>
    <cfRule type="cellIs" priority="495" stopIfTrue="1" operator="greaterThan">
      <formula>400000</formula>
    </cfRule>
  </conditionalFormatting>
  <conditionalFormatting sqref="G146:H146">
    <cfRule type="expression" dxfId="0" priority="567" stopIfTrue="1">
      <formula>AND(ISNUMBER(#REF!),#REF!&lt;200)</formula>
    </cfRule>
  </conditionalFormatting>
  <conditionalFormatting sqref="G146">
    <cfRule type="expression" dxfId="0" priority="566" stopIfTrue="1">
      <formula>AND(ISNUMBER(#REF!),#REF!&lt;200)</formula>
    </cfRule>
  </conditionalFormatting>
  <conditionalFormatting sqref="H146">
    <cfRule type="expression" dxfId="0" priority="568" stopIfTrue="1">
      <formula>AND(ISNUMBER(#REF!),#REF!&lt;200)</formula>
    </cfRule>
  </conditionalFormatting>
  <conditionalFormatting sqref="G147:H147">
    <cfRule type="expression" dxfId="0" priority="564" stopIfTrue="1">
      <formula>AND(ISNUMBER(#REF!),#REF!&lt;200)</formula>
    </cfRule>
  </conditionalFormatting>
  <conditionalFormatting sqref="G147">
    <cfRule type="expression" dxfId="0" priority="563" stopIfTrue="1">
      <formula>AND(ISNUMBER(#REF!),#REF!&lt;200)</formula>
    </cfRule>
  </conditionalFormatting>
  <conditionalFormatting sqref="H147">
    <cfRule type="expression" dxfId="0" priority="565" stopIfTrue="1">
      <formula>AND(ISNUMBER(#REF!),#REF!&lt;200)</formula>
    </cfRule>
  </conditionalFormatting>
  <conditionalFormatting sqref="F156:H156">
    <cfRule type="expression" dxfId="0" priority="127" stopIfTrue="1">
      <formula>AND(ISNUMBER(#REF!),#REF!&lt;200)</formula>
    </cfRule>
    <cfRule type="expression" dxfId="0" priority="128" stopIfTrue="1">
      <formula>AND(ISNUMBER(#REF!),#REF!&lt;200)</formula>
    </cfRule>
  </conditionalFormatting>
  <conditionalFormatting sqref="F156:G156">
    <cfRule type="expression" dxfId="0" priority="125" stopIfTrue="1">
      <formula>AND(ISNUMBER(#REF!),#REF!&lt;200)</formula>
    </cfRule>
    <cfRule type="expression" dxfId="0" priority="126" stopIfTrue="1">
      <formula>AND(ISNUMBER(#REF!),#REF!&lt;200)</formula>
    </cfRule>
  </conditionalFormatting>
  <conditionalFormatting sqref="H156">
    <cfRule type="expression" dxfId="0" priority="123" stopIfTrue="1">
      <formula>AND(ISNUMBER(#REF!),#REF!&lt;200)</formula>
    </cfRule>
    <cfRule type="expression" dxfId="0" priority="124" stopIfTrue="1">
      <formula>AND(ISNUMBER(#REF!),#REF!&lt;200)</formula>
    </cfRule>
  </conditionalFormatting>
  <conditionalFormatting sqref="H157">
    <cfRule type="expression" dxfId="0" priority="85" stopIfTrue="1">
      <formula>AND(ISNUMBER(#REF!),#REF!&lt;200)</formula>
    </cfRule>
    <cfRule type="expression" dxfId="0" priority="86" stopIfTrue="1">
      <formula>AND(ISNUMBER(#REF!),#REF!&lt;200)</formula>
    </cfRule>
    <cfRule type="expression" dxfId="0" priority="87" stopIfTrue="1">
      <formula>AND(ISNUMBER(#REF!),#REF!&lt;200)</formula>
    </cfRule>
    <cfRule type="expression" dxfId="0" priority="88" stopIfTrue="1">
      <formula>AND(ISNUMBER(#REF!),#REF!&lt;200)</formula>
    </cfRule>
  </conditionalFormatting>
  <conditionalFormatting sqref="H158">
    <cfRule type="expression" dxfId="0" priority="65" stopIfTrue="1">
      <formula>AND(ISNUMBER(#REF!),#REF!&lt;200)</formula>
    </cfRule>
    <cfRule type="expression" dxfId="0" priority="66" stopIfTrue="1">
      <formula>AND(ISNUMBER(#REF!),#REF!&lt;200)</formula>
    </cfRule>
    <cfRule type="expression" dxfId="0" priority="67" stopIfTrue="1">
      <formula>AND(ISNUMBER(#REF!),#REF!&lt;200)</formula>
    </cfRule>
    <cfRule type="expression" dxfId="0" priority="68" stopIfTrue="1">
      <formula>AND(ISNUMBER(#REF!),#REF!&lt;200)</formula>
    </cfRule>
  </conditionalFormatting>
  <conditionalFormatting sqref="H159">
    <cfRule type="expression" dxfId="0" priority="45" stopIfTrue="1">
      <formula>AND(ISNUMBER(#REF!),#REF!&lt;200)</formula>
    </cfRule>
    <cfRule type="expression" dxfId="0" priority="46" stopIfTrue="1">
      <formula>AND(ISNUMBER(#REF!),#REF!&lt;200)</formula>
    </cfRule>
    <cfRule type="expression" dxfId="0" priority="47" stopIfTrue="1">
      <formula>AND(ISNUMBER(#REF!),#REF!&lt;200)</formula>
    </cfRule>
    <cfRule type="expression" dxfId="0" priority="48" stopIfTrue="1">
      <formula>AND(ISNUMBER(#REF!),#REF!&lt;200)</formula>
    </cfRule>
  </conditionalFormatting>
  <conditionalFormatting sqref="H160">
    <cfRule type="expression" dxfId="0" priority="25" stopIfTrue="1">
      <formula>AND(ISNUMBER(#REF!),#REF!&lt;200)</formula>
    </cfRule>
    <cfRule type="expression" dxfId="0" priority="26" stopIfTrue="1">
      <formula>AND(ISNUMBER(#REF!),#REF!&lt;200)</formula>
    </cfRule>
    <cfRule type="expression" dxfId="0" priority="27" stopIfTrue="1">
      <formula>AND(ISNUMBER(#REF!),#REF!&lt;200)</formula>
    </cfRule>
    <cfRule type="expression" dxfId="0" priority="28" stopIfTrue="1">
      <formula>AND(ISNUMBER(#REF!),#REF!&lt;200)</formula>
    </cfRule>
  </conditionalFormatting>
  <conditionalFormatting sqref="H161">
    <cfRule type="expression" dxfId="0" priority="93" stopIfTrue="1">
      <formula>AND(ISNUMBER(#REF!),#REF!&lt;200)</formula>
    </cfRule>
    <cfRule type="expression" dxfId="0" priority="94" stopIfTrue="1">
      <formula>AND(ISNUMBER(#REF!),#REF!&lt;200)</formula>
    </cfRule>
    <cfRule type="expression" dxfId="0" priority="95" stopIfTrue="1">
      <formula>AND(ISNUMBER(#REF!),#REF!&lt;200)</formula>
    </cfRule>
    <cfRule type="expression" dxfId="0" priority="96" stopIfTrue="1">
      <formula>AND(ISNUMBER(#REF!),#REF!&lt;200)</formula>
    </cfRule>
  </conditionalFormatting>
  <conditionalFormatting sqref="Q161">
    <cfRule type="expression" dxfId="0" priority="97" stopIfTrue="1">
      <formula>AND(ISNUMBER(#REF!),#REF!&lt;200)</formula>
    </cfRule>
    <cfRule type="cellIs" priority="98" stopIfTrue="1" operator="greaterThan">
      <formula>400000</formula>
    </cfRule>
  </conditionalFormatting>
  <conditionalFormatting sqref="F172:G172">
    <cfRule type="expression" dxfId="0" priority="706" stopIfTrue="1">
      <formula>AND(ISNUMBER(#REF!),#REF!&lt;200)</formula>
    </cfRule>
    <cfRule type="expression" dxfId="0" priority="709" stopIfTrue="1">
      <formula>AND(ISNUMBER(#REF!),#REF!&lt;200)</formula>
    </cfRule>
  </conditionalFormatting>
  <conditionalFormatting sqref="F172:H172">
    <cfRule type="expression" dxfId="0" priority="707" stopIfTrue="1">
      <formula>AND(ISNUMBER(#REF!),#REF!&lt;200)</formula>
    </cfRule>
    <cfRule type="expression" dxfId="0" priority="708" stopIfTrue="1">
      <formula>AND(ISNUMBER(#REF!),#REF!&lt;200)</formula>
    </cfRule>
  </conditionalFormatting>
  <conditionalFormatting sqref="H172">
    <cfRule type="expression" dxfId="0" priority="704" stopIfTrue="1">
      <formula>AND(ISNUMBER(#REF!),#REF!&lt;200)</formula>
    </cfRule>
    <cfRule type="expression" dxfId="0" priority="705" stopIfTrue="1">
      <formula>AND(ISNUMBER(#REF!),#REF!&lt;200)</formula>
    </cfRule>
  </conditionalFormatting>
  <conditionalFormatting sqref="J172">
    <cfRule type="expression" dxfId="0" priority="374" stopIfTrue="1">
      <formula>AND(ISNUMBER(#REF!),#REF!&lt;200)</formula>
    </cfRule>
    <cfRule type="expression" dxfId="0" priority="375" stopIfTrue="1">
      <formula>AND(ISNUMBER(#REF!),#REF!&lt;200)</formula>
    </cfRule>
    <cfRule type="expression" dxfId="0" priority="376" stopIfTrue="1">
      <formula>AND(ISNUMBER(#REF!),#REF!&lt;200)</formula>
    </cfRule>
    <cfRule type="expression" dxfId="0" priority="377" stopIfTrue="1">
      <formula>AND(ISNUMBER(#REF!),#REF!&lt;200)</formula>
    </cfRule>
  </conditionalFormatting>
  <conditionalFormatting sqref="F173">
    <cfRule type="expression" dxfId="0" priority="676" stopIfTrue="1">
      <formula>AND(ISNUMBER(#REF!),#REF!&lt;200)</formula>
    </cfRule>
    <cfRule type="expression" dxfId="0" priority="677" stopIfTrue="1">
      <formula>AND(ISNUMBER(#REF!),#REF!&lt;200)</formula>
    </cfRule>
    <cfRule type="expression" dxfId="0" priority="678" stopIfTrue="1">
      <formula>AND(ISNUMBER(#REF!),#REF!&lt;200)</formula>
    </cfRule>
    <cfRule type="expression" dxfId="0" priority="679" stopIfTrue="1">
      <formula>AND(ISNUMBER(#REF!),#REF!&lt;200)</formula>
    </cfRule>
  </conditionalFormatting>
  <conditionalFormatting sqref="G173">
    <cfRule type="expression" dxfId="1" priority="672" stopIfTrue="1">
      <formula>AND(ISNUMBER(#REF!),#REF!&lt;200)</formula>
    </cfRule>
    <cfRule type="expression" dxfId="1" priority="675" stopIfTrue="1">
      <formula>AND(ISNUMBER(#REF!),#REF!&lt;200)</formula>
    </cfRule>
  </conditionalFormatting>
  <conditionalFormatting sqref="G173:H173">
    <cfRule type="expression" dxfId="1" priority="673" stopIfTrue="1">
      <formula>AND(ISNUMBER(#REF!),#REF!&lt;200)</formula>
    </cfRule>
    <cfRule type="expression" dxfId="1" priority="674" stopIfTrue="1">
      <formula>AND(ISNUMBER(#REF!),#REF!&lt;200)</formula>
    </cfRule>
  </conditionalFormatting>
  <conditionalFormatting sqref="H173">
    <cfRule type="expression" dxfId="1" priority="670" stopIfTrue="1">
      <formula>AND(ISNUMBER(#REF!),#REF!&lt;200)</formula>
    </cfRule>
    <cfRule type="expression" dxfId="1" priority="671" stopIfTrue="1">
      <formula>AND(ISNUMBER(#REF!),#REF!&lt;200)</formula>
    </cfRule>
  </conditionalFormatting>
  <conditionalFormatting sqref="J173">
    <cfRule type="expression" dxfId="0" priority="354" stopIfTrue="1">
      <formula>AND(ISNUMBER(#REF!),#REF!&lt;200)</formula>
    </cfRule>
    <cfRule type="expression" dxfId="0" priority="355" stopIfTrue="1">
      <formula>AND(ISNUMBER(#REF!),#REF!&lt;200)</formula>
    </cfRule>
    <cfRule type="expression" dxfId="0" priority="356" stopIfTrue="1">
      <formula>AND(ISNUMBER(#REF!),#REF!&lt;200)</formula>
    </cfRule>
    <cfRule type="expression" dxfId="0" priority="357" stopIfTrue="1">
      <formula>AND(ISNUMBER(#REF!),#REF!&lt;200)</formula>
    </cfRule>
  </conditionalFormatting>
  <conditionalFormatting sqref="F174">
    <cfRule type="expression" dxfId="0" priority="626" stopIfTrue="1">
      <formula>AND(ISNUMBER(#REF!),#REF!&lt;200)</formula>
    </cfRule>
    <cfRule type="expression" dxfId="0" priority="627" stopIfTrue="1">
      <formula>AND(ISNUMBER(#REF!),#REF!&lt;200)</formula>
    </cfRule>
    <cfRule type="expression" dxfId="0" priority="628" stopIfTrue="1">
      <formula>AND(ISNUMBER(#REF!),#REF!&lt;200)</formula>
    </cfRule>
    <cfRule type="expression" dxfId="0" priority="629" stopIfTrue="1">
      <formula>AND(ISNUMBER(#REF!),#REF!&lt;200)</formula>
    </cfRule>
  </conditionalFormatting>
  <conditionalFormatting sqref="G174">
    <cfRule type="expression" dxfId="1" priority="622" stopIfTrue="1">
      <formula>AND(ISNUMBER(#REF!),#REF!&lt;200)</formula>
    </cfRule>
    <cfRule type="expression" dxfId="1" priority="625" stopIfTrue="1">
      <formula>AND(ISNUMBER(#REF!),#REF!&lt;200)</formula>
    </cfRule>
  </conditionalFormatting>
  <conditionalFormatting sqref="G174:H174">
    <cfRule type="expression" dxfId="1" priority="623" stopIfTrue="1">
      <formula>AND(ISNUMBER(#REF!),#REF!&lt;200)</formula>
    </cfRule>
    <cfRule type="expression" dxfId="1" priority="624" stopIfTrue="1">
      <formula>AND(ISNUMBER(#REF!),#REF!&lt;200)</formula>
    </cfRule>
  </conditionalFormatting>
  <conditionalFormatting sqref="H174">
    <cfRule type="expression" dxfId="1" priority="620" stopIfTrue="1">
      <formula>AND(ISNUMBER(#REF!),#REF!&lt;200)</formula>
    </cfRule>
    <cfRule type="expression" dxfId="1" priority="621" stopIfTrue="1">
      <formula>AND(ISNUMBER(#REF!),#REF!&lt;200)</formula>
    </cfRule>
  </conditionalFormatting>
  <conditionalFormatting sqref="J174">
    <cfRule type="expression" dxfId="0" priority="334" stopIfTrue="1">
      <formula>AND(ISNUMBER(#REF!),#REF!&lt;200)</formula>
    </cfRule>
    <cfRule type="expression" dxfId="0" priority="335" stopIfTrue="1">
      <formula>AND(ISNUMBER(#REF!),#REF!&lt;200)</formula>
    </cfRule>
    <cfRule type="expression" dxfId="0" priority="336" stopIfTrue="1">
      <formula>AND(ISNUMBER(#REF!),#REF!&lt;200)</formula>
    </cfRule>
    <cfRule type="expression" dxfId="0" priority="337" stopIfTrue="1">
      <formula>AND(ISNUMBER(#REF!),#REF!&lt;200)</formula>
    </cfRule>
  </conditionalFormatting>
  <conditionalFormatting sqref="B34:B35">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C117:C120">
    <cfRule type="expression" dxfId="0" priority="761" stopIfTrue="1">
      <formula>AND(ISNUMBER(#REF!),#REF!&lt;200)</formula>
    </cfRule>
  </conditionalFormatting>
  <conditionalFormatting sqref="C138:C139">
    <cfRule type="expression" dxfId="0" priority="521" stopIfTrue="1">
      <formula>AND(ISNUMBER(#REF!),#REF!&lt;200)</formula>
    </cfRule>
  </conditionalFormatting>
  <conditionalFormatting sqref="F18:F26">
    <cfRule type="expression" dxfId="0" priority="470" stopIfTrue="1">
      <formula>AND(ISNUMBER(#REF!),#REF!&lt;200)</formula>
    </cfRule>
    <cfRule type="expression" dxfId="0" priority="471" stopIfTrue="1">
      <formula>AND(ISNUMBER(#REF!),#REF!&lt;200)</formula>
    </cfRule>
    <cfRule type="expression" dxfId="0" priority="472" stopIfTrue="1">
      <formula>AND(ISNUMBER(#REF!),#REF!&lt;200)</formula>
    </cfRule>
    <cfRule type="expression" dxfId="0" priority="473" stopIfTrue="1">
      <formula>AND(ISNUMBER(#REF!),#REF!&lt;200)</formula>
    </cfRule>
  </conditionalFormatting>
  <conditionalFormatting sqref="F75:F76">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F157:F160">
    <cfRule type="expression" dxfId="0" priority="101" stopIfTrue="1">
      <formula>AND(ISNUMBER(#REF!),#REF!&lt;200)</formula>
    </cfRule>
    <cfRule type="expression" dxfId="0" priority="102" stopIfTrue="1">
      <formula>AND(ISNUMBER(#REF!),#REF!&lt;200)</formula>
    </cfRule>
    <cfRule type="expression" dxfId="0" priority="103" stopIfTrue="1">
      <formula>AND(ISNUMBER(#REF!),#REF!&lt;200)</formula>
    </cfRule>
    <cfRule type="expression" dxfId="0" priority="104" stopIfTrue="1">
      <formula>AND(ISNUMBER(#REF!),#REF!&lt;200)</formula>
    </cfRule>
  </conditionalFormatting>
  <conditionalFormatting sqref="G43:G44">
    <cfRule type="expression" dxfId="0" priority="200" stopIfTrue="1">
      <formula>AND(ISNUMBER(#REF!),#REF!&lt;200)</formula>
    </cfRule>
    <cfRule type="expression" dxfId="0" priority="201" stopIfTrue="1">
      <formula>AND(ISNUMBER(#REF!),#REF!&lt;200)</formula>
    </cfRule>
    <cfRule type="expression" dxfId="0" priority="202" stopIfTrue="1">
      <formula>AND(ISNUMBER(#REF!),#REF!&lt;200)</formula>
    </cfRule>
    <cfRule type="expression" dxfId="0" priority="203" stopIfTrue="1">
      <formula>AND(ISNUMBER(#REF!),#REF!&lt;200)</formula>
    </cfRule>
  </conditionalFormatting>
  <conditionalFormatting sqref="G45:G53">
    <cfRule type="expression" dxfId="0" priority="133" stopIfTrue="1">
      <formula>AND(ISNUMBER(#REF!),#REF!&lt;200)</formula>
    </cfRule>
    <cfRule type="expression" dxfId="0" priority="134" stopIfTrue="1">
      <formula>AND(ISNUMBER(#REF!),#REF!&lt;200)</formula>
    </cfRule>
    <cfRule type="expression" dxfId="0" priority="135" stopIfTrue="1">
      <formula>AND(ISNUMBER(#REF!),#REF!&lt;200)</formula>
    </cfRule>
    <cfRule type="expression" dxfId="0" priority="136" stopIfTrue="1">
      <formula>AND(ISNUMBER(#REF!),#REF!&lt;200)</formula>
    </cfRule>
  </conditionalFormatting>
  <conditionalFormatting sqref="G54:G57">
    <cfRule type="expression" dxfId="0" priority="129" stopIfTrue="1">
      <formula>AND(ISNUMBER(#REF!),#REF!&lt;200)</formula>
    </cfRule>
    <cfRule type="expression" dxfId="0" priority="130" stopIfTrue="1">
      <formula>AND(ISNUMBER(#REF!),#REF!&lt;200)</formula>
    </cfRule>
    <cfRule type="expression" dxfId="0" priority="131" stopIfTrue="1">
      <formula>AND(ISNUMBER(#REF!),#REF!&lt;200)</formula>
    </cfRule>
    <cfRule type="expression" dxfId="0" priority="132" stopIfTrue="1">
      <formula>AND(ISNUMBER(#REF!),#REF!&lt;200)</formula>
    </cfRule>
  </conditionalFormatting>
  <conditionalFormatting sqref="H74:H77">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H93:H97">
    <cfRule type="expression" dxfId="0" priority="929" stopIfTrue="1">
      <formula>AND(ISNUMBER(#REF!),#REF!&lt;200)</formula>
    </cfRule>
    <cfRule type="expression" dxfId="0" priority="930" stopIfTrue="1">
      <formula>AND(ISNUMBER(#REF!),#REF!&lt;200)</formula>
    </cfRule>
  </conditionalFormatting>
  <conditionalFormatting sqref="H138:H139">
    <cfRule type="expression" dxfId="0" priority="517" stopIfTrue="1">
      <formula>AND(ISNUMBER(#REF!),#REF!&lt;200)</formula>
    </cfRule>
    <cfRule type="expression" dxfId="0" priority="518" stopIfTrue="1">
      <formula>AND(ISNUMBER(#REF!),#REF!&lt;200)</formula>
    </cfRule>
  </conditionalFormatting>
  <conditionalFormatting sqref="J75:J76">
    <cfRule type="expression" dxfId="0" priority="398" stopIfTrue="1">
      <formula>AND(ISNUMBER(#REF!),#REF!&lt;200)</formula>
    </cfRule>
    <cfRule type="expression" dxfId="0" priority="399" stopIfTrue="1">
      <formula>AND(ISNUMBER(#REF!),#REF!&lt;200)</formula>
    </cfRule>
    <cfRule type="expression" dxfId="0" priority="400" stopIfTrue="1">
      <formula>AND(ISNUMBER(#REF!),#REF!&lt;200)</formula>
    </cfRule>
    <cfRule type="expression" dxfId="0" priority="401" stopIfTrue="1">
      <formula>AND(ISNUMBER(#REF!),#REF!&lt;200)</formula>
    </cfRule>
  </conditionalFormatting>
  <conditionalFormatting sqref="N75:N77">
    <cfRule type="expression" dxfId="0" priority="1048" stopIfTrue="1">
      <formula>AND(ISNUMBER(#REF!),#REF!&lt;200)</formula>
    </cfRule>
    <cfRule type="expression" dxfId="0" priority="1049" stopIfTrue="1">
      <formula>AND(ISNUMBER(#REF!),#REF!&lt;200)</formula>
    </cfRule>
    <cfRule type="expression" dxfId="0" priority="1050" stopIfTrue="1">
      <formula>AND(ISNUMBER(#REF!),#REF!&lt;200)</formula>
    </cfRule>
    <cfRule type="expression" dxfId="0" priority="1051" stopIfTrue="1">
      <formula>AND(ISNUMBER(#REF!),#REF!&lt;200)</formula>
    </cfRule>
  </conditionalFormatting>
  <conditionalFormatting sqref="Q138:Q139">
    <cfRule type="expression" dxfId="0" priority="511" stopIfTrue="1">
      <formula>AND(ISNUMBER(#REF!),#REF!&lt;200)</formula>
    </cfRule>
    <cfRule type="cellIs" priority="512" stopIfTrue="1" operator="greaterThan">
      <formula>400000</formula>
    </cfRule>
  </conditionalFormatting>
  <conditionalFormatting sqref="Q146:Q147">
    <cfRule type="expression" dxfId="0" priority="561" stopIfTrue="1">
      <formula>AND(ISNUMBER(#REF!),#REF!&lt;200)</formula>
    </cfRule>
    <cfRule type="cellIs" priority="562" stopIfTrue="1" operator="greaterThan">
      <formula>400000</formula>
    </cfRule>
  </conditionalFormatting>
  <conditionalFormatting sqref="F14:F15 F17">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F27:F32 F37:F39 F34:F35">
    <cfRule type="expression" dxfId="0" priority="474" stopIfTrue="1">
      <formula>AND(ISNUMBER(#REF!),#REF!&lt;200)</formula>
    </cfRule>
    <cfRule type="expression" dxfId="0" priority="475" stopIfTrue="1">
      <formula>AND(ISNUMBER(#REF!),#REF!&lt;200)</formula>
    </cfRule>
    <cfRule type="expression" dxfId="0" priority="476" stopIfTrue="1">
      <formula>AND(ISNUMBER(#REF!),#REF!&lt;200)</formula>
    </cfRule>
    <cfRule type="expression" dxfId="0" priority="477" stopIfTrue="1">
      <formula>AND(ISNUMBER(#REF!),#REF!&lt;200)</formula>
    </cfRule>
  </conditionalFormatting>
  <conditionalFormatting sqref="F93 F94:G97">
    <cfRule type="expression" dxfId="0" priority="931" stopIfTrue="1">
      <formula>AND(ISNUMBER(#REF!),#REF!&lt;200)</formula>
    </cfRule>
    <cfRule type="expression" dxfId="0" priority="932" stopIfTrue="1">
      <formula>AND(ISNUMBER(#REF!),#REF!&lt;200)</formula>
    </cfRule>
  </conditionalFormatting>
  <conditionalFormatting sqref="F138:G139">
    <cfRule type="expression" dxfId="0" priority="519" stopIfTrue="1">
      <formula>AND(ISNUMBER(#REF!),#REF!&lt;200)</formula>
    </cfRule>
    <cfRule type="expression" dxfId="0" priority="520" stopIfTrue="1">
      <formula>AND(ISNUMBER(#REF!),#REF!&lt;200)</formula>
    </cfRule>
  </conditionalFormatting>
  <conditionalFormatting sqref="H143 F143">
    <cfRule type="expression" dxfId="0" priority="508" stopIfTrue="1">
      <formula>AND(ISNUMBER(#REF!),#REF!&lt;200)</formula>
    </cfRule>
  </conditionalFormatting>
  <conditionalFormatting sqref="H162:J163">
    <cfRule type="expression" dxfId="0" priority="5" stopIfTrue="1">
      <formula>AND(ISNUMBER(#REF!),#REF!&lt;200)</formula>
    </cfRule>
    <cfRule type="expression" dxfId="0" priority="6" stopIfTrue="1">
      <formula>AND(ISNUMBER(#REF!),#REF!&lt;200)</formula>
    </cfRule>
    <cfRule type="expression" dxfId="0" priority="7" stopIfTrue="1">
      <formula>AND(ISNUMBER(#REF!),#REF!&lt;200)</formula>
    </cfRule>
    <cfRule type="expression" dxfId="0" priority="8"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J137 J123:J124 I78 K16:K106 K108:K174 K13"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IU154"/>
  <sheetViews>
    <sheetView zoomScale="85" zoomScaleNormal="85" workbookViewId="0">
      <pane ySplit="7" topLeftCell="A8" activePane="bottomLeft" state="frozen"/>
      <selection/>
      <selection pane="bottomLeft" activeCell="A2" sqref="A2:R2"/>
    </sheetView>
  </sheetViews>
  <sheetFormatPr defaultColWidth="9" defaultRowHeight="15"/>
  <cols>
    <col min="1" max="1" width="39.1083333333333" style="14" customWidth="1"/>
    <col min="2" max="2" width="6.5" style="14" customWidth="1"/>
    <col min="3" max="3" width="5" style="15" customWidth="1"/>
    <col min="4" max="4" width="6" style="15" customWidth="1"/>
    <col min="5" max="5" width="5.375" style="15" customWidth="1"/>
    <col min="6" max="6" width="5.5" style="15" customWidth="1"/>
    <col min="7" max="7" width="76.475" style="15" customWidth="1"/>
    <col min="8" max="8" width="4.625" style="15" customWidth="1"/>
    <col min="9" max="9" width="6.5" style="16" customWidth="1"/>
    <col min="10" max="10" width="8.25" style="16" customWidth="1"/>
    <col min="11" max="11" width="14.25" style="17" customWidth="1"/>
    <col min="12" max="12" width="10.125" style="17" customWidth="1"/>
    <col min="13" max="13" width="5.875" style="17" customWidth="1"/>
    <col min="14" max="14" width="10.375" style="17" customWidth="1"/>
    <col min="15" max="15" width="8.375" style="17" customWidth="1"/>
    <col min="16" max="16" width="10.625" style="17" customWidth="1"/>
    <col min="17" max="17" width="6.875" style="17" customWidth="1"/>
    <col min="18" max="18" width="5.5" style="14" customWidth="1"/>
    <col min="19" max="19" width="9" style="14"/>
    <col min="20" max="20" width="14.125" style="14"/>
    <col min="21" max="240" width="9" style="14"/>
  </cols>
  <sheetData>
    <row r="1" ht="18.75" spans="1:1">
      <c r="A1" s="18"/>
    </row>
    <row r="2" s="1" customFormat="1" ht="27" spans="1:18">
      <c r="A2" s="19" t="s">
        <v>398</v>
      </c>
      <c r="B2" s="19"/>
      <c r="C2" s="19"/>
      <c r="D2" s="19"/>
      <c r="E2" s="19"/>
      <c r="F2" s="19"/>
      <c r="G2" s="19"/>
      <c r="H2" s="19"/>
      <c r="I2" s="19"/>
      <c r="J2" s="19"/>
      <c r="K2" s="19"/>
      <c r="L2" s="19"/>
      <c r="M2" s="19"/>
      <c r="N2" s="19"/>
      <c r="O2" s="19"/>
      <c r="P2" s="19"/>
      <c r="Q2" s="19"/>
      <c r="R2" s="19"/>
    </row>
    <row r="3" s="1" customFormat="1" ht="25.5" spans="1:18">
      <c r="A3" s="20"/>
      <c r="B3" s="20"/>
      <c r="C3" s="20"/>
      <c r="D3" s="20"/>
      <c r="E3" s="20"/>
      <c r="F3" s="20"/>
      <c r="G3" s="20"/>
      <c r="H3" s="21"/>
      <c r="I3" s="21"/>
      <c r="J3" s="21"/>
      <c r="K3" s="21"/>
      <c r="L3" s="21"/>
      <c r="M3" s="21"/>
      <c r="N3" s="21"/>
      <c r="O3" s="21"/>
      <c r="P3" s="21"/>
      <c r="Q3" s="21"/>
      <c r="R3" s="21"/>
    </row>
    <row r="4" s="2" customFormat="1" spans="1:255">
      <c r="A4" s="22" t="s">
        <v>2</v>
      </c>
      <c r="B4" s="21"/>
      <c r="C4" s="21"/>
      <c r="D4" s="21"/>
      <c r="E4" s="21"/>
      <c r="F4" s="21"/>
      <c r="G4" s="23"/>
      <c r="H4" s="21"/>
      <c r="I4" s="21"/>
      <c r="J4" s="21"/>
      <c r="K4" s="21"/>
      <c r="L4" s="21"/>
      <c r="M4" s="21"/>
      <c r="N4" s="21"/>
      <c r="O4" s="21"/>
      <c r="P4" s="50"/>
      <c r="Q4" s="50"/>
      <c r="R4" s="5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3" customFormat="1" spans="1:240">
      <c r="A5" s="24" t="s">
        <v>3</v>
      </c>
      <c r="B5" s="24" t="s">
        <v>4</v>
      </c>
      <c r="C5" s="24" t="s">
        <v>5</v>
      </c>
      <c r="D5" s="24"/>
      <c r="E5" s="24" t="s">
        <v>6</v>
      </c>
      <c r="F5" s="24"/>
      <c r="G5" s="25"/>
      <c r="H5" s="26" t="s">
        <v>7</v>
      </c>
      <c r="I5" s="51" t="s">
        <v>8</v>
      </c>
      <c r="J5" s="51"/>
      <c r="K5" s="52" t="s">
        <v>9</v>
      </c>
      <c r="L5" s="53" t="s">
        <v>10</v>
      </c>
      <c r="M5" s="53"/>
      <c r="N5" s="53"/>
      <c r="O5" s="53"/>
      <c r="P5" s="53"/>
      <c r="Q5" s="60" t="s">
        <v>11</v>
      </c>
      <c r="R5" s="24" t="s">
        <v>12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3" customFormat="1" ht="38.25" spans="1:240">
      <c r="A6" s="24"/>
      <c r="B6" s="24"/>
      <c r="C6" s="24" t="s">
        <v>13</v>
      </c>
      <c r="D6" s="24" t="s">
        <v>14</v>
      </c>
      <c r="E6" s="24" t="s">
        <v>15</v>
      </c>
      <c r="F6" s="24" t="s">
        <v>16</v>
      </c>
      <c r="G6" s="24" t="s">
        <v>17</v>
      </c>
      <c r="H6" s="27"/>
      <c r="I6" s="51" t="s">
        <v>18</v>
      </c>
      <c r="J6" s="51" t="s">
        <v>19</v>
      </c>
      <c r="K6" s="52"/>
      <c r="L6" s="54" t="s">
        <v>20</v>
      </c>
      <c r="M6" s="54" t="s">
        <v>21</v>
      </c>
      <c r="N6" s="54" t="s">
        <v>22</v>
      </c>
      <c r="O6" s="54" t="s">
        <v>23</v>
      </c>
      <c r="P6" s="54" t="s">
        <v>24</v>
      </c>
      <c r="Q6" s="61"/>
      <c r="R6" s="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4" customFormat="1" spans="1:18">
      <c r="A7" s="28" t="s">
        <v>25</v>
      </c>
      <c r="B7" s="29">
        <f>B8+B52+B70+B77+B81+B93+B117+B144</f>
        <v>114</v>
      </c>
      <c r="C7" s="29" t="s">
        <v>26</v>
      </c>
      <c r="D7" s="29" t="s">
        <v>26</v>
      </c>
      <c r="E7" s="29" t="s">
        <v>27</v>
      </c>
      <c r="F7" s="29" t="s">
        <v>26</v>
      </c>
      <c r="G7" s="29" t="s">
        <v>26</v>
      </c>
      <c r="H7" s="29" t="s">
        <v>26</v>
      </c>
      <c r="I7" s="29" t="s">
        <v>26</v>
      </c>
      <c r="J7" s="29" t="s">
        <v>26</v>
      </c>
      <c r="K7" s="55">
        <f t="shared" ref="K7:P7" si="0">K8+K52+K70+K77+K81+K93+K117+K144</f>
        <v>108110.07</v>
      </c>
      <c r="L7" s="55">
        <f t="shared" si="0"/>
        <v>4363.45</v>
      </c>
      <c r="M7" s="55">
        <f t="shared" si="0"/>
        <v>0</v>
      </c>
      <c r="N7" s="55">
        <f t="shared" si="0"/>
        <v>84347.05</v>
      </c>
      <c r="O7" s="55">
        <f t="shared" si="0"/>
        <v>10661.8</v>
      </c>
      <c r="P7" s="55">
        <f t="shared" si="0"/>
        <v>8737.77</v>
      </c>
      <c r="Q7" s="55"/>
      <c r="R7" s="29"/>
    </row>
    <row r="8" s="5" customFormat="1" spans="1:255">
      <c r="A8" s="30" t="s">
        <v>28</v>
      </c>
      <c r="B8" s="29">
        <f>B9+B20+B32+B40+B49</f>
        <v>20</v>
      </c>
      <c r="C8" s="29"/>
      <c r="D8" s="29"/>
      <c r="E8" s="29"/>
      <c r="F8" s="29"/>
      <c r="G8" s="29" t="s">
        <v>26</v>
      </c>
      <c r="H8" s="29" t="s">
        <v>26</v>
      </c>
      <c r="I8" s="29" t="s">
        <v>26</v>
      </c>
      <c r="J8" s="29" t="s">
        <v>26</v>
      </c>
      <c r="K8" s="55">
        <f t="shared" ref="K8:P8" si="1">K9+K20+K32+K40+K49</f>
        <v>50187.45</v>
      </c>
      <c r="L8" s="55">
        <f t="shared" si="1"/>
        <v>523.45</v>
      </c>
      <c r="M8" s="55">
        <f t="shared" si="1"/>
        <v>0</v>
      </c>
      <c r="N8" s="55">
        <f t="shared" si="1"/>
        <v>49664</v>
      </c>
      <c r="O8" s="55">
        <f t="shared" si="1"/>
        <v>0</v>
      </c>
      <c r="P8" s="55">
        <f t="shared" si="1"/>
        <v>0</v>
      </c>
      <c r="Q8" s="55"/>
      <c r="R8" s="2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ht="13.5" spans="1:18">
      <c r="A9" s="31" t="s">
        <v>29</v>
      </c>
      <c r="B9" s="32">
        <f>B10+B13+B16+B18</f>
        <v>5</v>
      </c>
      <c r="C9" s="32" t="s">
        <v>26</v>
      </c>
      <c r="D9" s="32" t="s">
        <v>26</v>
      </c>
      <c r="E9" s="32"/>
      <c r="F9" s="32"/>
      <c r="G9" s="33"/>
      <c r="H9" s="29" t="s">
        <v>26</v>
      </c>
      <c r="I9" s="29" t="s">
        <v>26</v>
      </c>
      <c r="J9" s="29" t="s">
        <v>26</v>
      </c>
      <c r="K9" s="35">
        <f t="shared" ref="K9:P9" si="2">K10+K13+K16+K18</f>
        <v>31860</v>
      </c>
      <c r="L9" s="35">
        <f t="shared" si="2"/>
        <v>0</v>
      </c>
      <c r="M9" s="35">
        <f t="shared" si="2"/>
        <v>0</v>
      </c>
      <c r="N9" s="35">
        <f t="shared" si="2"/>
        <v>31860</v>
      </c>
      <c r="O9" s="35">
        <f t="shared" si="2"/>
        <v>0</v>
      </c>
      <c r="P9" s="35">
        <f t="shared" si="2"/>
        <v>0</v>
      </c>
      <c r="Q9" s="35"/>
      <c r="R9" s="32"/>
    </row>
    <row r="10" ht="13.5" spans="1:18">
      <c r="A10" s="31" t="s">
        <v>30</v>
      </c>
      <c r="B10" s="34">
        <f>SUM(B11:B12)</f>
        <v>2</v>
      </c>
      <c r="C10" s="32" t="s">
        <v>26</v>
      </c>
      <c r="D10" s="32" t="s">
        <v>26</v>
      </c>
      <c r="E10" s="32" t="s">
        <v>31</v>
      </c>
      <c r="F10" s="35">
        <f t="shared" ref="F10:P10" si="3">SUM(F11:F12)</f>
        <v>21.4</v>
      </c>
      <c r="G10" s="36" t="s">
        <v>32</v>
      </c>
      <c r="H10" s="32"/>
      <c r="I10" s="34">
        <f t="shared" si="3"/>
        <v>0</v>
      </c>
      <c r="J10" s="34">
        <f t="shared" si="3"/>
        <v>0</v>
      </c>
      <c r="K10" s="35">
        <f t="shared" si="3"/>
        <v>15000</v>
      </c>
      <c r="L10" s="35">
        <f t="shared" si="3"/>
        <v>0</v>
      </c>
      <c r="M10" s="35">
        <f t="shared" si="3"/>
        <v>0</v>
      </c>
      <c r="N10" s="35">
        <f t="shared" si="3"/>
        <v>15000</v>
      </c>
      <c r="O10" s="35">
        <f t="shared" si="3"/>
        <v>0</v>
      </c>
      <c r="P10" s="35">
        <f t="shared" si="3"/>
        <v>0</v>
      </c>
      <c r="Q10" s="35"/>
      <c r="R10" s="32"/>
    </row>
    <row r="11" s="6" customFormat="1" spans="1:240">
      <c r="A11" s="37" t="s">
        <v>33</v>
      </c>
      <c r="B11" s="38">
        <v>1</v>
      </c>
      <c r="C11" s="33" t="s">
        <v>34</v>
      </c>
      <c r="D11" s="33"/>
      <c r="E11" s="32" t="s">
        <v>31</v>
      </c>
      <c r="F11" s="38">
        <v>20</v>
      </c>
      <c r="G11" s="37" t="s">
        <v>35</v>
      </c>
      <c r="H11" s="39">
        <v>2022</v>
      </c>
      <c r="I11" s="56"/>
      <c r="J11" s="57"/>
      <c r="K11" s="35">
        <f t="shared" ref="K11:K15" si="4">L11+M11+N11+O11+P11</f>
        <v>9000</v>
      </c>
      <c r="L11" s="35"/>
      <c r="M11" s="35"/>
      <c r="N11" s="35">
        <v>9000</v>
      </c>
      <c r="O11" s="35"/>
      <c r="P11" s="35"/>
      <c r="Q11" s="35" t="s">
        <v>37</v>
      </c>
      <c r="R11" s="3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6" customFormat="1" ht="21" spans="1:240">
      <c r="A12" s="33" t="s">
        <v>38</v>
      </c>
      <c r="B12" s="40">
        <v>1</v>
      </c>
      <c r="C12" s="33" t="s">
        <v>34</v>
      </c>
      <c r="D12" s="33"/>
      <c r="E12" s="32" t="s">
        <v>31</v>
      </c>
      <c r="F12" s="32">
        <v>1.4</v>
      </c>
      <c r="G12" s="37" t="s">
        <v>39</v>
      </c>
      <c r="H12" s="32">
        <v>2022</v>
      </c>
      <c r="I12" s="34"/>
      <c r="J12" s="34"/>
      <c r="K12" s="35">
        <f t="shared" si="4"/>
        <v>6000</v>
      </c>
      <c r="L12" s="35"/>
      <c r="M12" s="35"/>
      <c r="N12" s="35">
        <v>6000</v>
      </c>
      <c r="O12" s="35"/>
      <c r="P12" s="35"/>
      <c r="Q12" s="35" t="s">
        <v>37</v>
      </c>
      <c r="R12" s="3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ht="13.5" spans="1:18">
      <c r="A13" s="31" t="s">
        <v>40</v>
      </c>
      <c r="B13" s="34">
        <f>SUM(B14:B15)</f>
        <v>2</v>
      </c>
      <c r="C13" s="33"/>
      <c r="D13" s="33"/>
      <c r="E13" s="32" t="s">
        <v>31</v>
      </c>
      <c r="F13" s="35">
        <f t="shared" ref="F13:P13" si="5">SUM(F14:F15)</f>
        <v>18.6</v>
      </c>
      <c r="G13" s="33" t="s">
        <v>41</v>
      </c>
      <c r="H13" s="32"/>
      <c r="I13" s="34">
        <f t="shared" si="5"/>
        <v>0</v>
      </c>
      <c r="J13" s="34">
        <f t="shared" si="5"/>
        <v>0</v>
      </c>
      <c r="K13" s="35">
        <f t="shared" si="5"/>
        <v>9200</v>
      </c>
      <c r="L13" s="35">
        <f t="shared" si="5"/>
        <v>0</v>
      </c>
      <c r="M13" s="35">
        <f t="shared" si="5"/>
        <v>0</v>
      </c>
      <c r="N13" s="35">
        <f t="shared" si="5"/>
        <v>9200</v>
      </c>
      <c r="O13" s="35">
        <f t="shared" si="5"/>
        <v>0</v>
      </c>
      <c r="P13" s="35">
        <f t="shared" si="5"/>
        <v>0</v>
      </c>
      <c r="Q13" s="35" t="s">
        <v>37</v>
      </c>
      <c r="R13" s="32"/>
    </row>
    <row r="14" s="6" customFormat="1" ht="21" spans="1:240">
      <c r="A14" s="33" t="s">
        <v>42</v>
      </c>
      <c r="B14" s="40">
        <v>1</v>
      </c>
      <c r="C14" s="33"/>
      <c r="D14" s="33"/>
      <c r="E14" s="32" t="s">
        <v>31</v>
      </c>
      <c r="F14" s="32">
        <v>10</v>
      </c>
      <c r="G14" s="37" t="s">
        <v>43</v>
      </c>
      <c r="H14" s="32">
        <v>2022</v>
      </c>
      <c r="I14" s="34"/>
      <c r="J14" s="34"/>
      <c r="K14" s="35">
        <f t="shared" si="4"/>
        <v>4000</v>
      </c>
      <c r="L14" s="35"/>
      <c r="M14" s="35"/>
      <c r="N14" s="35">
        <v>4000</v>
      </c>
      <c r="O14" s="35"/>
      <c r="P14" s="35"/>
      <c r="Q14" s="35" t="s">
        <v>37</v>
      </c>
      <c r="R14" s="3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6" customFormat="1" spans="1:240">
      <c r="A15" s="33" t="s">
        <v>45</v>
      </c>
      <c r="B15" s="40">
        <v>1</v>
      </c>
      <c r="C15" s="33"/>
      <c r="D15" s="33"/>
      <c r="E15" s="32" t="s">
        <v>31</v>
      </c>
      <c r="F15" s="32">
        <v>8.6</v>
      </c>
      <c r="G15" s="37" t="s">
        <v>46</v>
      </c>
      <c r="H15" s="32">
        <v>2022</v>
      </c>
      <c r="I15" s="34"/>
      <c r="J15" s="34"/>
      <c r="K15" s="35">
        <f t="shared" si="4"/>
        <v>5200</v>
      </c>
      <c r="L15" s="35"/>
      <c r="M15" s="35"/>
      <c r="N15" s="35">
        <v>5200</v>
      </c>
      <c r="O15" s="35"/>
      <c r="P15" s="35"/>
      <c r="Q15" s="35" t="s">
        <v>37</v>
      </c>
      <c r="R15" s="3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ht="13.5" spans="1:18">
      <c r="A16" s="31" t="s">
        <v>47</v>
      </c>
      <c r="B16" s="34">
        <f>SUM(B17:B17)</f>
        <v>1</v>
      </c>
      <c r="C16" s="33"/>
      <c r="D16" s="33"/>
      <c r="E16" s="32" t="s">
        <v>31</v>
      </c>
      <c r="F16" s="35">
        <f t="shared" ref="F16:P16" si="6">SUM(F17:F17)</f>
        <v>0.12</v>
      </c>
      <c r="G16" s="33" t="s">
        <v>48</v>
      </c>
      <c r="H16" s="32"/>
      <c r="I16" s="34">
        <f t="shared" si="6"/>
        <v>0</v>
      </c>
      <c r="J16" s="34">
        <f t="shared" si="6"/>
        <v>0</v>
      </c>
      <c r="K16" s="35">
        <f t="shared" si="6"/>
        <v>600</v>
      </c>
      <c r="L16" s="35">
        <f t="shared" si="6"/>
        <v>0</v>
      </c>
      <c r="M16" s="35">
        <f t="shared" si="6"/>
        <v>0</v>
      </c>
      <c r="N16" s="35">
        <f t="shared" si="6"/>
        <v>600</v>
      </c>
      <c r="O16" s="35">
        <f t="shared" si="6"/>
        <v>0</v>
      </c>
      <c r="P16" s="35">
        <f t="shared" si="6"/>
        <v>0</v>
      </c>
      <c r="Q16" s="35" t="s">
        <v>37</v>
      </c>
      <c r="R16" s="32"/>
    </row>
    <row r="17" s="6" customFormat="1" ht="42" spans="1:240">
      <c r="A17" s="37" t="s">
        <v>49</v>
      </c>
      <c r="B17" s="40">
        <v>1</v>
      </c>
      <c r="C17" s="33" t="s">
        <v>34</v>
      </c>
      <c r="D17" s="33"/>
      <c r="E17" s="32" t="s">
        <v>31</v>
      </c>
      <c r="F17" s="40">
        <v>0.12</v>
      </c>
      <c r="G17" s="33" t="s">
        <v>50</v>
      </c>
      <c r="H17" s="32">
        <v>2022</v>
      </c>
      <c r="I17" s="34"/>
      <c r="J17" s="34"/>
      <c r="K17" s="35">
        <f t="shared" ref="K17:K24" si="7">L17+M17+N17+O17+P17</f>
        <v>600</v>
      </c>
      <c r="L17" s="35"/>
      <c r="M17" s="35"/>
      <c r="N17" s="35">
        <v>600</v>
      </c>
      <c r="O17" s="35"/>
      <c r="P17" s="35"/>
      <c r="Q17" s="35" t="s">
        <v>37</v>
      </c>
      <c r="R17" s="3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ht="13.5" spans="1:18">
      <c r="A18" s="31" t="s">
        <v>51</v>
      </c>
      <c r="B18" s="34">
        <f>SUM(B19:B19)</f>
        <v>0</v>
      </c>
      <c r="C18" s="33"/>
      <c r="D18" s="33"/>
      <c r="E18" s="32" t="s">
        <v>31</v>
      </c>
      <c r="F18" s="35">
        <f t="shared" ref="F18:P18" si="8">SUM(F19:F19)</f>
        <v>0</v>
      </c>
      <c r="G18" s="41" t="s">
        <v>52</v>
      </c>
      <c r="H18" s="32"/>
      <c r="I18" s="34">
        <f t="shared" si="8"/>
        <v>0</v>
      </c>
      <c r="J18" s="34">
        <f t="shared" si="8"/>
        <v>0</v>
      </c>
      <c r="K18" s="35">
        <f t="shared" si="8"/>
        <v>7060</v>
      </c>
      <c r="L18" s="35">
        <f t="shared" si="8"/>
        <v>0</v>
      </c>
      <c r="M18" s="35">
        <f t="shared" si="8"/>
        <v>0</v>
      </c>
      <c r="N18" s="35">
        <f t="shared" si="8"/>
        <v>7060</v>
      </c>
      <c r="O18" s="35">
        <f t="shared" si="8"/>
        <v>0</v>
      </c>
      <c r="P18" s="35">
        <f t="shared" si="8"/>
        <v>0</v>
      </c>
      <c r="Q18" s="35" t="s">
        <v>37</v>
      </c>
      <c r="R18" s="32"/>
    </row>
    <row r="19" s="6" customFormat="1" ht="21" spans="1:240">
      <c r="A19" s="33" t="s">
        <v>53</v>
      </c>
      <c r="B19" s="40"/>
      <c r="C19" s="33"/>
      <c r="D19" s="33"/>
      <c r="E19" s="32"/>
      <c r="F19" s="32"/>
      <c r="G19" s="33" t="s">
        <v>54</v>
      </c>
      <c r="H19" s="32">
        <v>2022</v>
      </c>
      <c r="I19" s="34"/>
      <c r="J19" s="34"/>
      <c r="K19" s="35">
        <f t="shared" si="7"/>
        <v>7060</v>
      </c>
      <c r="L19" s="35"/>
      <c r="M19" s="35"/>
      <c r="N19" s="35">
        <v>7060</v>
      </c>
      <c r="O19" s="35"/>
      <c r="P19" s="35"/>
      <c r="Q19" s="35" t="s">
        <v>37</v>
      </c>
      <c r="R19" s="3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ht="13.5" spans="1:18">
      <c r="A20" s="31" t="s">
        <v>55</v>
      </c>
      <c r="B20" s="32">
        <f>B21+B23+B25+B27+B29+B30</f>
        <v>4</v>
      </c>
      <c r="C20" s="33"/>
      <c r="D20" s="32" t="s">
        <v>26</v>
      </c>
      <c r="E20" s="32" t="s">
        <v>26</v>
      </c>
      <c r="F20" s="32" t="s">
        <v>26</v>
      </c>
      <c r="G20" s="33"/>
      <c r="H20" s="32"/>
      <c r="I20" s="32">
        <f t="shared" ref="I20:P20" si="9">I21+I23+I25+I27+I29+I30</f>
        <v>9340</v>
      </c>
      <c r="J20" s="32">
        <f t="shared" si="9"/>
        <v>37360</v>
      </c>
      <c r="K20" s="32">
        <f t="shared" si="9"/>
        <v>7400</v>
      </c>
      <c r="L20" s="32">
        <f t="shared" si="9"/>
        <v>0</v>
      </c>
      <c r="M20" s="32">
        <f t="shared" si="9"/>
        <v>0</v>
      </c>
      <c r="N20" s="32">
        <f t="shared" si="9"/>
        <v>7400</v>
      </c>
      <c r="O20" s="32">
        <f t="shared" si="9"/>
        <v>0</v>
      </c>
      <c r="P20" s="32">
        <f t="shared" si="9"/>
        <v>0</v>
      </c>
      <c r="Q20" s="35" t="s">
        <v>37</v>
      </c>
      <c r="R20" s="32"/>
    </row>
    <row r="21" ht="13.5" spans="1:18">
      <c r="A21" s="31" t="s">
        <v>56</v>
      </c>
      <c r="B21" s="40">
        <v>1</v>
      </c>
      <c r="C21" s="32"/>
      <c r="D21" s="32"/>
      <c r="E21" s="32" t="s">
        <v>57</v>
      </c>
      <c r="F21" s="32">
        <v>1</v>
      </c>
      <c r="G21" s="33" t="s">
        <v>58</v>
      </c>
      <c r="H21" s="32"/>
      <c r="I21" s="34">
        <v>2340</v>
      </c>
      <c r="J21" s="34">
        <f>I21*4</f>
        <v>9360</v>
      </c>
      <c r="K21" s="35">
        <f t="shared" si="7"/>
        <v>3600</v>
      </c>
      <c r="L21" s="35"/>
      <c r="M21" s="35"/>
      <c r="N21" s="35">
        <f>SUM(N22)</f>
        <v>3600</v>
      </c>
      <c r="O21" s="35"/>
      <c r="P21" s="35"/>
      <c r="Q21" s="35" t="s">
        <v>37</v>
      </c>
      <c r="R21" s="32"/>
    </row>
    <row r="22" s="6" customFormat="1" ht="31.5" spans="1:240">
      <c r="A22" s="42" t="s">
        <v>59</v>
      </c>
      <c r="B22" s="40">
        <v>1</v>
      </c>
      <c r="C22" s="33" t="s">
        <v>34</v>
      </c>
      <c r="D22" s="32"/>
      <c r="E22" s="32" t="s">
        <v>57</v>
      </c>
      <c r="F22" s="32">
        <v>1</v>
      </c>
      <c r="G22" s="33" t="s">
        <v>60</v>
      </c>
      <c r="H22" s="32">
        <v>2022</v>
      </c>
      <c r="I22" s="34"/>
      <c r="J22" s="34"/>
      <c r="K22" s="35">
        <f t="shared" si="7"/>
        <v>3600</v>
      </c>
      <c r="L22" s="35"/>
      <c r="M22" s="35"/>
      <c r="N22" s="58">
        <v>3600</v>
      </c>
      <c r="O22" s="35"/>
      <c r="P22" s="35"/>
      <c r="Q22" s="35" t="s">
        <v>37</v>
      </c>
      <c r="R22" s="3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ht="13.5" spans="1:18">
      <c r="A23" s="31" t="s">
        <v>61</v>
      </c>
      <c r="B23" s="40">
        <v>1</v>
      </c>
      <c r="C23" s="32"/>
      <c r="D23" s="32"/>
      <c r="E23" s="32" t="s">
        <v>62</v>
      </c>
      <c r="F23" s="32">
        <v>2</v>
      </c>
      <c r="G23" s="33" t="s">
        <v>63</v>
      </c>
      <c r="H23" s="32"/>
      <c r="I23" s="34">
        <v>3460</v>
      </c>
      <c r="J23" s="34">
        <f t="shared" ref="J23:J28" si="10">I23*4</f>
        <v>13840</v>
      </c>
      <c r="K23" s="35">
        <f t="shared" si="7"/>
        <v>2200</v>
      </c>
      <c r="L23" s="35">
        <f t="shared" ref="L23:P23" si="11">SUM(L24)</f>
        <v>0</v>
      </c>
      <c r="M23" s="35">
        <f t="shared" si="11"/>
        <v>0</v>
      </c>
      <c r="N23" s="35">
        <f t="shared" si="11"/>
        <v>2200</v>
      </c>
      <c r="O23" s="35">
        <f t="shared" si="11"/>
        <v>0</v>
      </c>
      <c r="P23" s="35">
        <f t="shared" si="11"/>
        <v>0</v>
      </c>
      <c r="Q23" s="35" t="s">
        <v>37</v>
      </c>
      <c r="R23" s="32"/>
    </row>
    <row r="24" s="6" customFormat="1" ht="52.5" spans="1:240">
      <c r="A24" s="42" t="s">
        <v>64</v>
      </c>
      <c r="B24" s="40">
        <v>1</v>
      </c>
      <c r="C24" s="33" t="s">
        <v>34</v>
      </c>
      <c r="D24" s="32"/>
      <c r="E24" s="32" t="s">
        <v>62</v>
      </c>
      <c r="F24" s="32">
        <v>2</v>
      </c>
      <c r="G24" s="33" t="s">
        <v>65</v>
      </c>
      <c r="H24" s="32">
        <v>2022</v>
      </c>
      <c r="I24" s="34"/>
      <c r="J24" s="34"/>
      <c r="K24" s="35">
        <f t="shared" si="7"/>
        <v>2200</v>
      </c>
      <c r="L24" s="35"/>
      <c r="M24" s="35"/>
      <c r="N24" s="35">
        <v>2200</v>
      </c>
      <c r="O24" s="35"/>
      <c r="P24" s="35"/>
      <c r="Q24" s="35" t="s">
        <v>37</v>
      </c>
      <c r="R24" s="3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row>
    <row r="25" ht="13.5" spans="1:18">
      <c r="A25" s="31" t="s">
        <v>66</v>
      </c>
      <c r="B25" s="34">
        <f>SUM(B26:B26)</f>
        <v>0</v>
      </c>
      <c r="C25" s="32"/>
      <c r="D25" s="32"/>
      <c r="E25" s="32" t="s">
        <v>57</v>
      </c>
      <c r="F25" s="32">
        <f t="shared" ref="F25:P25" si="12">SUM(F26:F26)</f>
        <v>0</v>
      </c>
      <c r="G25" s="33" t="s">
        <v>67</v>
      </c>
      <c r="H25" s="32"/>
      <c r="I25" s="34">
        <f t="shared" si="12"/>
        <v>0</v>
      </c>
      <c r="J25" s="34">
        <f t="shared" si="12"/>
        <v>0</v>
      </c>
      <c r="K25" s="35">
        <f t="shared" si="12"/>
        <v>1000</v>
      </c>
      <c r="L25" s="35">
        <f t="shared" si="12"/>
        <v>0</v>
      </c>
      <c r="M25" s="35">
        <f t="shared" si="12"/>
        <v>0</v>
      </c>
      <c r="N25" s="35">
        <f t="shared" si="12"/>
        <v>1000</v>
      </c>
      <c r="O25" s="35">
        <f t="shared" si="12"/>
        <v>0</v>
      </c>
      <c r="P25" s="35">
        <f t="shared" si="12"/>
        <v>0</v>
      </c>
      <c r="Q25" s="35" t="s">
        <v>37</v>
      </c>
      <c r="R25" s="32"/>
    </row>
    <row r="26" s="6" customFormat="1" ht="21" spans="1:240">
      <c r="A26" s="33" t="s">
        <v>68</v>
      </c>
      <c r="B26" s="40"/>
      <c r="C26" s="33"/>
      <c r="D26" s="32"/>
      <c r="E26" s="32"/>
      <c r="F26" s="32"/>
      <c r="G26" s="33" t="s">
        <v>69</v>
      </c>
      <c r="H26" s="32">
        <v>2022</v>
      </c>
      <c r="I26" s="34"/>
      <c r="J26" s="34"/>
      <c r="K26" s="35">
        <f t="shared" ref="K26:K28" si="13">L26+M26+N26+O26+P26</f>
        <v>1000</v>
      </c>
      <c r="L26" s="35"/>
      <c r="M26" s="35"/>
      <c r="N26" s="35">
        <v>1000</v>
      </c>
      <c r="O26" s="35"/>
      <c r="P26" s="35"/>
      <c r="Q26" s="35" t="s">
        <v>37</v>
      </c>
      <c r="R26" s="3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ht="13.5" spans="1:18">
      <c r="A27" s="31" t="s">
        <v>70</v>
      </c>
      <c r="B27" s="40">
        <v>1</v>
      </c>
      <c r="C27" s="32"/>
      <c r="D27" s="32"/>
      <c r="E27" s="32" t="s">
        <v>71</v>
      </c>
      <c r="F27" s="32">
        <v>10</v>
      </c>
      <c r="G27" s="33" t="s">
        <v>72</v>
      </c>
      <c r="H27" s="32"/>
      <c r="I27" s="34">
        <v>3540</v>
      </c>
      <c r="J27" s="34">
        <f t="shared" si="10"/>
        <v>14160</v>
      </c>
      <c r="K27" s="35">
        <f t="shared" si="13"/>
        <v>600</v>
      </c>
      <c r="L27" s="35">
        <f t="shared" ref="L27:P27" si="14">SUM(L28)</f>
        <v>0</v>
      </c>
      <c r="M27" s="35">
        <f t="shared" si="14"/>
        <v>0</v>
      </c>
      <c r="N27" s="35">
        <f t="shared" si="14"/>
        <v>600</v>
      </c>
      <c r="O27" s="35">
        <f t="shared" si="14"/>
        <v>0</v>
      </c>
      <c r="P27" s="35">
        <f t="shared" si="14"/>
        <v>0</v>
      </c>
      <c r="Q27" s="35" t="s">
        <v>37</v>
      </c>
      <c r="R27" s="32"/>
    </row>
    <row r="28" s="6" customFormat="1" spans="1:240">
      <c r="A28" s="42" t="s">
        <v>73</v>
      </c>
      <c r="B28" s="40">
        <v>1</v>
      </c>
      <c r="C28" s="33" t="s">
        <v>34</v>
      </c>
      <c r="D28" s="32"/>
      <c r="E28" s="32" t="s">
        <v>71</v>
      </c>
      <c r="F28" s="32">
        <v>10</v>
      </c>
      <c r="G28" s="43" t="s">
        <v>74</v>
      </c>
      <c r="H28" s="32">
        <v>2022</v>
      </c>
      <c r="I28" s="34">
        <v>3540</v>
      </c>
      <c r="J28" s="34">
        <f t="shared" si="10"/>
        <v>14160</v>
      </c>
      <c r="K28" s="35">
        <f t="shared" si="13"/>
        <v>600</v>
      </c>
      <c r="L28" s="35"/>
      <c r="M28" s="35"/>
      <c r="N28" s="35">
        <v>600</v>
      </c>
      <c r="O28" s="35"/>
      <c r="P28" s="35"/>
      <c r="Q28" s="35" t="s">
        <v>37</v>
      </c>
      <c r="R28" s="3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row>
    <row r="29" ht="13.5" spans="1:18">
      <c r="A29" s="31" t="s">
        <v>76</v>
      </c>
      <c r="B29" s="32"/>
      <c r="C29" s="32"/>
      <c r="D29" s="32"/>
      <c r="E29" s="32" t="s">
        <v>31</v>
      </c>
      <c r="F29" s="32"/>
      <c r="G29" s="32"/>
      <c r="H29" s="44"/>
      <c r="I29" s="34"/>
      <c r="J29" s="34"/>
      <c r="K29" s="35"/>
      <c r="L29" s="35"/>
      <c r="M29" s="35"/>
      <c r="N29" s="35"/>
      <c r="O29" s="35"/>
      <c r="P29" s="35"/>
      <c r="Q29" s="35"/>
      <c r="R29" s="32"/>
    </row>
    <row r="30" ht="13.5" spans="1:18">
      <c r="A30" s="31" t="s">
        <v>77</v>
      </c>
      <c r="B30" s="40">
        <v>1</v>
      </c>
      <c r="C30" s="32"/>
      <c r="D30" s="32"/>
      <c r="E30" s="32" t="s">
        <v>78</v>
      </c>
      <c r="F30" s="32"/>
      <c r="G30" s="32"/>
      <c r="H30" s="44"/>
      <c r="I30" s="40"/>
      <c r="J30" s="40"/>
      <c r="K30" s="35"/>
      <c r="L30" s="40"/>
      <c r="M30" s="35"/>
      <c r="N30" s="35"/>
      <c r="O30" s="35"/>
      <c r="P30" s="35"/>
      <c r="Q30" s="35"/>
      <c r="R30" s="32"/>
    </row>
    <row r="31" s="6" customFormat="1" spans="1:240">
      <c r="A31" s="42"/>
      <c r="B31" s="40"/>
      <c r="C31" s="33"/>
      <c r="D31" s="33"/>
      <c r="E31" s="32"/>
      <c r="F31" s="32"/>
      <c r="G31" s="43"/>
      <c r="H31" s="44"/>
      <c r="I31" s="40"/>
      <c r="J31" s="40"/>
      <c r="K31" s="35"/>
      <c r="L31" s="35"/>
      <c r="M31" s="35"/>
      <c r="N31" s="35"/>
      <c r="O31" s="35"/>
      <c r="P31" s="35"/>
      <c r="Q31" s="35"/>
      <c r="R31" s="3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row>
    <row r="32" ht="13.5" spans="1:18">
      <c r="A32" s="31" t="s">
        <v>79</v>
      </c>
      <c r="B32" s="32">
        <f>B33+B36+B38</f>
        <v>4</v>
      </c>
      <c r="C32" s="32"/>
      <c r="D32" s="32"/>
      <c r="E32" s="32" t="s">
        <v>80</v>
      </c>
      <c r="F32" s="32"/>
      <c r="G32" s="32"/>
      <c r="H32" s="44"/>
      <c r="I32" s="32">
        <f t="shared" ref="I32:P32" si="15">I33+I36+I38</f>
        <v>3845</v>
      </c>
      <c r="J32" s="32">
        <f t="shared" si="15"/>
        <v>14780</v>
      </c>
      <c r="K32" s="32">
        <f t="shared" si="15"/>
        <v>7640</v>
      </c>
      <c r="L32" s="32">
        <f t="shared" si="15"/>
        <v>0</v>
      </c>
      <c r="M32" s="32">
        <f t="shared" si="15"/>
        <v>0</v>
      </c>
      <c r="N32" s="35">
        <f t="shared" si="15"/>
        <v>7640</v>
      </c>
      <c r="O32" s="35">
        <f t="shared" si="15"/>
        <v>0</v>
      </c>
      <c r="P32" s="35">
        <f t="shared" si="15"/>
        <v>0</v>
      </c>
      <c r="Q32" s="35" t="s">
        <v>37</v>
      </c>
      <c r="R32" s="32"/>
    </row>
    <row r="33" ht="13.5" spans="1:18">
      <c r="A33" s="31" t="s">
        <v>81</v>
      </c>
      <c r="B33" s="34">
        <f>SUM(B34:B35)</f>
        <v>2</v>
      </c>
      <c r="C33" s="32"/>
      <c r="D33" s="32"/>
      <c r="E33" s="32" t="s">
        <v>80</v>
      </c>
      <c r="F33" s="34">
        <f t="shared" ref="F33:P33" si="16">SUM(F34:F35)</f>
        <v>2</v>
      </c>
      <c r="G33" s="33" t="s">
        <v>82</v>
      </c>
      <c r="H33" s="44"/>
      <c r="I33" s="34">
        <f t="shared" si="16"/>
        <v>0</v>
      </c>
      <c r="J33" s="34">
        <f t="shared" si="16"/>
        <v>0</v>
      </c>
      <c r="K33" s="35">
        <f t="shared" si="16"/>
        <v>6020</v>
      </c>
      <c r="L33" s="35">
        <f t="shared" si="16"/>
        <v>0</v>
      </c>
      <c r="M33" s="35">
        <f t="shared" si="16"/>
        <v>0</v>
      </c>
      <c r="N33" s="35">
        <f t="shared" si="16"/>
        <v>6020</v>
      </c>
      <c r="O33" s="35">
        <f t="shared" si="16"/>
        <v>0</v>
      </c>
      <c r="P33" s="35">
        <f t="shared" si="16"/>
        <v>0</v>
      </c>
      <c r="Q33" s="35" t="s">
        <v>37</v>
      </c>
      <c r="R33" s="32"/>
    </row>
    <row r="34" s="6" customFormat="1" spans="1:240">
      <c r="A34" s="42" t="s">
        <v>83</v>
      </c>
      <c r="B34" s="40">
        <v>1</v>
      </c>
      <c r="C34" s="33"/>
      <c r="D34" s="32"/>
      <c r="E34" s="32" t="s">
        <v>80</v>
      </c>
      <c r="F34" s="32">
        <v>1</v>
      </c>
      <c r="G34" s="42" t="s">
        <v>84</v>
      </c>
      <c r="H34" s="32">
        <v>2022</v>
      </c>
      <c r="I34" s="34"/>
      <c r="J34" s="34"/>
      <c r="K34" s="35">
        <f>L34+M34+N34+O34+P34</f>
        <v>4700</v>
      </c>
      <c r="L34" s="35"/>
      <c r="M34" s="35"/>
      <c r="N34" s="35">
        <v>4700</v>
      </c>
      <c r="O34" s="35"/>
      <c r="P34" s="35"/>
      <c r="Q34" s="35" t="s">
        <v>37</v>
      </c>
      <c r="R34" s="3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row>
    <row r="35" s="6" customFormat="1" ht="31.5" spans="1:240">
      <c r="A35" s="33" t="s">
        <v>85</v>
      </c>
      <c r="B35" s="40">
        <v>1</v>
      </c>
      <c r="C35" s="33"/>
      <c r="D35" s="32"/>
      <c r="E35" s="32" t="s">
        <v>80</v>
      </c>
      <c r="F35" s="32">
        <v>1</v>
      </c>
      <c r="G35" s="33" t="s">
        <v>86</v>
      </c>
      <c r="H35" s="32">
        <v>2022</v>
      </c>
      <c r="I35" s="34"/>
      <c r="J35" s="34"/>
      <c r="K35" s="35">
        <f>L35+M35+N35+O35+P35</f>
        <v>1320</v>
      </c>
      <c r="L35" s="35"/>
      <c r="M35" s="35"/>
      <c r="N35" s="35">
        <v>1320</v>
      </c>
      <c r="O35" s="35"/>
      <c r="P35" s="35"/>
      <c r="Q35" s="35" t="s">
        <v>37</v>
      </c>
      <c r="R35" s="3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row>
    <row r="36" ht="13.5" spans="1:18">
      <c r="A36" s="31" t="s">
        <v>87</v>
      </c>
      <c r="B36" s="34">
        <f>SUM(B37:B37)</f>
        <v>1</v>
      </c>
      <c r="C36" s="32" t="s">
        <v>26</v>
      </c>
      <c r="D36" s="32"/>
      <c r="E36" s="32" t="s">
        <v>80</v>
      </c>
      <c r="F36" s="34">
        <f t="shared" ref="F36:P36" si="17">SUM(F37:F37)</f>
        <v>3</v>
      </c>
      <c r="G36" s="43" t="s">
        <v>88</v>
      </c>
      <c r="H36" s="44"/>
      <c r="I36" s="34">
        <f t="shared" si="17"/>
        <v>200</v>
      </c>
      <c r="J36" s="34">
        <f t="shared" si="17"/>
        <v>200</v>
      </c>
      <c r="K36" s="35">
        <f t="shared" si="17"/>
        <v>20</v>
      </c>
      <c r="L36" s="35">
        <f t="shared" si="17"/>
        <v>0</v>
      </c>
      <c r="M36" s="35">
        <f t="shared" si="17"/>
        <v>0</v>
      </c>
      <c r="N36" s="35">
        <f t="shared" si="17"/>
        <v>20</v>
      </c>
      <c r="O36" s="35">
        <f t="shared" si="17"/>
        <v>0</v>
      </c>
      <c r="P36" s="35">
        <f t="shared" si="17"/>
        <v>0</v>
      </c>
      <c r="Q36" s="35"/>
      <c r="R36" s="32"/>
    </row>
    <row r="37" s="6" customFormat="1" spans="1:240">
      <c r="A37" s="33" t="s">
        <v>89</v>
      </c>
      <c r="B37" s="40">
        <v>1</v>
      </c>
      <c r="C37" s="33" t="s">
        <v>34</v>
      </c>
      <c r="D37" s="32"/>
      <c r="E37" s="32" t="s">
        <v>80</v>
      </c>
      <c r="F37" s="32">
        <v>3</v>
      </c>
      <c r="G37" s="43" t="s">
        <v>90</v>
      </c>
      <c r="H37" s="44">
        <v>2022</v>
      </c>
      <c r="I37" s="34">
        <v>200</v>
      </c>
      <c r="J37" s="34">
        <v>200</v>
      </c>
      <c r="K37" s="35">
        <f>L37+M37+N37+O37+P37</f>
        <v>20</v>
      </c>
      <c r="L37" s="35"/>
      <c r="M37" s="35"/>
      <c r="N37" s="35">
        <v>20</v>
      </c>
      <c r="O37" s="35"/>
      <c r="P37" s="35"/>
      <c r="Q37" s="35" t="s">
        <v>91</v>
      </c>
      <c r="R37" s="3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ht="13.5" spans="1:18">
      <c r="A38" s="31" t="s">
        <v>92</v>
      </c>
      <c r="B38" s="32">
        <f>SUM(B39:B39)</f>
        <v>1</v>
      </c>
      <c r="C38" s="34">
        <f>SUM(C39:C39)</f>
        <v>0</v>
      </c>
      <c r="D38" s="32"/>
      <c r="E38" s="32" t="s">
        <v>80</v>
      </c>
      <c r="F38" s="32">
        <f>SUM(F39:F39)</f>
        <v>16</v>
      </c>
      <c r="G38" s="45" t="s">
        <v>93</v>
      </c>
      <c r="H38" s="44"/>
      <c r="I38" s="34">
        <f t="shared" ref="I38:P38" si="18">SUM(I39:I39)</f>
        <v>3645</v>
      </c>
      <c r="J38" s="34">
        <f t="shared" si="18"/>
        <v>14580</v>
      </c>
      <c r="K38" s="35">
        <f t="shared" si="18"/>
        <v>1600</v>
      </c>
      <c r="L38" s="35">
        <f t="shared" si="18"/>
        <v>0</v>
      </c>
      <c r="M38" s="35">
        <f t="shared" si="18"/>
        <v>0</v>
      </c>
      <c r="N38" s="35">
        <f t="shared" si="18"/>
        <v>1600</v>
      </c>
      <c r="O38" s="35">
        <f t="shared" si="18"/>
        <v>0</v>
      </c>
      <c r="P38" s="35">
        <f t="shared" si="18"/>
        <v>0</v>
      </c>
      <c r="Q38" s="35"/>
      <c r="R38" s="32"/>
    </row>
    <row r="39" s="6" customFormat="1" spans="1:240">
      <c r="A39" s="45" t="s">
        <v>94</v>
      </c>
      <c r="B39" s="40">
        <v>1</v>
      </c>
      <c r="C39" s="33" t="s">
        <v>34</v>
      </c>
      <c r="D39" s="32"/>
      <c r="E39" s="32" t="s">
        <v>80</v>
      </c>
      <c r="F39" s="32">
        <v>16</v>
      </c>
      <c r="G39" s="33" t="s">
        <v>96</v>
      </c>
      <c r="H39" s="44">
        <v>2022</v>
      </c>
      <c r="I39" s="34">
        <v>3645</v>
      </c>
      <c r="J39" s="34">
        <f>I39*4</f>
        <v>14580</v>
      </c>
      <c r="K39" s="35">
        <f>L39+M39+N39+O39+P39</f>
        <v>1600</v>
      </c>
      <c r="L39" s="35"/>
      <c r="M39" s="35"/>
      <c r="N39" s="35">
        <v>1600</v>
      </c>
      <c r="O39" s="35"/>
      <c r="P39" s="35"/>
      <c r="Q39" s="35" t="s">
        <v>37</v>
      </c>
      <c r="R39" s="3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row>
    <row r="40" ht="13.5" spans="1:18">
      <c r="A40" s="31" t="s">
        <v>97</v>
      </c>
      <c r="B40" s="32">
        <f>B41+B47+B48</f>
        <v>5</v>
      </c>
      <c r="C40" s="32"/>
      <c r="D40" s="32"/>
      <c r="E40" s="32" t="s">
        <v>98</v>
      </c>
      <c r="F40" s="32"/>
      <c r="G40" s="32"/>
      <c r="H40" s="44"/>
      <c r="I40" s="32">
        <f t="shared" ref="I40:P40" si="19">I41+I47+I48</f>
        <v>764</v>
      </c>
      <c r="J40" s="32">
        <f t="shared" si="19"/>
        <v>3041</v>
      </c>
      <c r="K40" s="35">
        <f t="shared" si="19"/>
        <v>850</v>
      </c>
      <c r="L40" s="35">
        <f t="shared" si="19"/>
        <v>0</v>
      </c>
      <c r="M40" s="35">
        <f t="shared" si="19"/>
        <v>0</v>
      </c>
      <c r="N40" s="35">
        <f t="shared" si="19"/>
        <v>850</v>
      </c>
      <c r="O40" s="35">
        <f t="shared" si="19"/>
        <v>0</v>
      </c>
      <c r="P40" s="35">
        <f t="shared" si="19"/>
        <v>0</v>
      </c>
      <c r="Q40" s="35"/>
      <c r="R40" s="32"/>
    </row>
    <row r="41" ht="13.5" spans="1:18">
      <c r="A41" s="31" t="s">
        <v>99</v>
      </c>
      <c r="B41" s="34">
        <f>SUM(B42:B46)</f>
        <v>5</v>
      </c>
      <c r="C41" s="32"/>
      <c r="D41" s="32"/>
      <c r="E41" s="32" t="s">
        <v>98</v>
      </c>
      <c r="F41" s="34">
        <f t="shared" ref="F41:P41" si="20">SUM(F42:F46)</f>
        <v>5</v>
      </c>
      <c r="G41" s="33" t="s">
        <v>100</v>
      </c>
      <c r="H41" s="32"/>
      <c r="I41" s="34">
        <f t="shared" si="20"/>
        <v>764</v>
      </c>
      <c r="J41" s="34">
        <f t="shared" si="20"/>
        <v>3041</v>
      </c>
      <c r="K41" s="35">
        <f t="shared" si="20"/>
        <v>850</v>
      </c>
      <c r="L41" s="35">
        <f t="shared" si="20"/>
        <v>0</v>
      </c>
      <c r="M41" s="35">
        <f t="shared" si="20"/>
        <v>0</v>
      </c>
      <c r="N41" s="35">
        <f t="shared" si="20"/>
        <v>850</v>
      </c>
      <c r="O41" s="35">
        <f t="shared" si="20"/>
        <v>0</v>
      </c>
      <c r="P41" s="35">
        <f t="shared" si="20"/>
        <v>0</v>
      </c>
      <c r="Q41" s="35"/>
      <c r="R41" s="32"/>
    </row>
    <row r="42" s="10" customFormat="1" ht="21" spans="1:240">
      <c r="A42" s="37" t="s">
        <v>138</v>
      </c>
      <c r="B42" s="38">
        <v>1</v>
      </c>
      <c r="C42" s="38" t="s">
        <v>105</v>
      </c>
      <c r="D42" s="38" t="s">
        <v>115</v>
      </c>
      <c r="E42" s="38" t="s">
        <v>98</v>
      </c>
      <c r="F42" s="38">
        <v>1</v>
      </c>
      <c r="G42" s="68" t="s">
        <v>139</v>
      </c>
      <c r="H42" s="38">
        <v>2022</v>
      </c>
      <c r="I42" s="34">
        <v>135</v>
      </c>
      <c r="J42" s="34">
        <v>570</v>
      </c>
      <c r="K42" s="35">
        <v>300</v>
      </c>
      <c r="L42" s="35"/>
      <c r="M42" s="35"/>
      <c r="N42" s="35">
        <v>300</v>
      </c>
      <c r="O42" s="35"/>
      <c r="P42" s="35"/>
      <c r="Q42" s="35" t="s">
        <v>103</v>
      </c>
      <c r="R42" s="3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row>
    <row r="43" s="10" customFormat="1" ht="21" spans="1:240">
      <c r="A43" s="37" t="s">
        <v>140</v>
      </c>
      <c r="B43" s="38">
        <v>1</v>
      </c>
      <c r="C43" s="38" t="s">
        <v>105</v>
      </c>
      <c r="D43" s="38" t="s">
        <v>115</v>
      </c>
      <c r="E43" s="38" t="s">
        <v>98</v>
      </c>
      <c r="F43" s="38">
        <v>1</v>
      </c>
      <c r="G43" s="68" t="s">
        <v>141</v>
      </c>
      <c r="H43" s="38">
        <v>2022</v>
      </c>
      <c r="I43" s="34">
        <v>135</v>
      </c>
      <c r="J43" s="34">
        <v>570</v>
      </c>
      <c r="K43" s="35">
        <v>150</v>
      </c>
      <c r="L43" s="35"/>
      <c r="M43" s="35"/>
      <c r="N43" s="35">
        <v>150</v>
      </c>
      <c r="O43" s="35"/>
      <c r="P43" s="35"/>
      <c r="Q43" s="35" t="s">
        <v>103</v>
      </c>
      <c r="R43" s="3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row>
    <row r="44" s="10" customFormat="1" spans="1:240">
      <c r="A44" s="37" t="s">
        <v>142</v>
      </c>
      <c r="B44" s="38">
        <v>1</v>
      </c>
      <c r="C44" s="38" t="s">
        <v>105</v>
      </c>
      <c r="D44" s="38" t="s">
        <v>115</v>
      </c>
      <c r="E44" s="38" t="s">
        <v>98</v>
      </c>
      <c r="F44" s="38">
        <v>1</v>
      </c>
      <c r="G44" s="68" t="s">
        <v>143</v>
      </c>
      <c r="H44" s="38">
        <v>2022</v>
      </c>
      <c r="I44" s="34">
        <v>135</v>
      </c>
      <c r="J44" s="34">
        <v>570</v>
      </c>
      <c r="K44" s="35">
        <v>150</v>
      </c>
      <c r="L44" s="35"/>
      <c r="M44" s="35"/>
      <c r="N44" s="35">
        <v>150</v>
      </c>
      <c r="O44" s="35"/>
      <c r="P44" s="35"/>
      <c r="Q44" s="35" t="s">
        <v>117</v>
      </c>
      <c r="R44" s="3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row>
    <row r="45" s="10" customFormat="1" ht="21" spans="1:240">
      <c r="A45" s="37" t="s">
        <v>144</v>
      </c>
      <c r="B45" s="38">
        <v>1</v>
      </c>
      <c r="C45" s="38" t="s">
        <v>105</v>
      </c>
      <c r="D45" s="38" t="s">
        <v>115</v>
      </c>
      <c r="E45" s="38" t="s">
        <v>98</v>
      </c>
      <c r="F45" s="38">
        <v>1</v>
      </c>
      <c r="G45" s="68" t="s">
        <v>145</v>
      </c>
      <c r="H45" s="38">
        <v>2022</v>
      </c>
      <c r="I45" s="34">
        <v>135</v>
      </c>
      <c r="J45" s="34">
        <v>570</v>
      </c>
      <c r="K45" s="35">
        <v>100</v>
      </c>
      <c r="L45" s="35"/>
      <c r="M45" s="35"/>
      <c r="N45" s="35">
        <v>100</v>
      </c>
      <c r="O45" s="35"/>
      <c r="P45" s="35"/>
      <c r="Q45" s="35" t="s">
        <v>146</v>
      </c>
      <c r="R45" s="3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row>
    <row r="46" s="10" customFormat="1" spans="1:240">
      <c r="A46" s="37" t="s">
        <v>152</v>
      </c>
      <c r="B46" s="38">
        <v>1</v>
      </c>
      <c r="C46" s="38" t="s">
        <v>105</v>
      </c>
      <c r="D46" s="38" t="s">
        <v>148</v>
      </c>
      <c r="E46" s="38" t="s">
        <v>98</v>
      </c>
      <c r="F46" s="38">
        <v>1</v>
      </c>
      <c r="G46" s="68" t="s">
        <v>153</v>
      </c>
      <c r="H46" s="38">
        <v>2022</v>
      </c>
      <c r="I46" s="34">
        <v>224</v>
      </c>
      <c r="J46" s="34">
        <v>761</v>
      </c>
      <c r="K46" s="35">
        <v>150</v>
      </c>
      <c r="L46" s="35"/>
      <c r="M46" s="35"/>
      <c r="N46" s="35">
        <v>150</v>
      </c>
      <c r="O46" s="35"/>
      <c r="P46" s="35"/>
      <c r="Q46" s="35" t="s">
        <v>117</v>
      </c>
      <c r="R46" s="3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row>
    <row r="47" ht="13.5" spans="1:18">
      <c r="A47" s="31" t="s">
        <v>158</v>
      </c>
      <c r="B47" s="34"/>
      <c r="C47" s="32"/>
      <c r="D47" s="32"/>
      <c r="E47" s="32" t="s">
        <v>80</v>
      </c>
      <c r="F47" s="34"/>
      <c r="G47" s="37"/>
      <c r="H47" s="32"/>
      <c r="I47" s="34"/>
      <c r="J47" s="34"/>
      <c r="K47" s="35"/>
      <c r="L47" s="35"/>
      <c r="M47" s="35"/>
      <c r="N47" s="35"/>
      <c r="O47" s="35"/>
      <c r="P47" s="35"/>
      <c r="Q47" s="63"/>
      <c r="R47" s="32"/>
    </row>
    <row r="48" ht="13.5" spans="1:18">
      <c r="A48" s="31" t="s">
        <v>159</v>
      </c>
      <c r="B48" s="34"/>
      <c r="C48" s="32"/>
      <c r="D48" s="32"/>
      <c r="E48" s="32" t="s">
        <v>98</v>
      </c>
      <c r="F48" s="34"/>
      <c r="G48" s="33"/>
      <c r="H48" s="32"/>
      <c r="I48" s="35"/>
      <c r="J48" s="35"/>
      <c r="K48" s="35"/>
      <c r="L48" s="35"/>
      <c r="M48" s="35"/>
      <c r="N48" s="35"/>
      <c r="O48" s="35"/>
      <c r="P48" s="35"/>
      <c r="Q48" s="35"/>
      <c r="R48" s="32"/>
    </row>
    <row r="49" s="7" customFormat="1" spans="1:255">
      <c r="A49" s="31" t="s">
        <v>160</v>
      </c>
      <c r="B49" s="34">
        <f>SUM(B50:B51)</f>
        <v>2</v>
      </c>
      <c r="C49" s="32"/>
      <c r="D49" s="32"/>
      <c r="E49" s="32" t="s">
        <v>161</v>
      </c>
      <c r="F49" s="34">
        <f t="shared" ref="F49:P49" si="21">SUM(F50:F51)</f>
        <v>15020</v>
      </c>
      <c r="G49" s="33" t="s">
        <v>162</v>
      </c>
      <c r="H49" s="32"/>
      <c r="I49" s="34">
        <f t="shared" si="21"/>
        <v>2565</v>
      </c>
      <c r="J49" s="34">
        <f t="shared" si="21"/>
        <v>10260</v>
      </c>
      <c r="K49" s="35">
        <f t="shared" si="21"/>
        <v>2437.45</v>
      </c>
      <c r="L49" s="35">
        <f t="shared" si="21"/>
        <v>523.45</v>
      </c>
      <c r="M49" s="35">
        <f t="shared" si="21"/>
        <v>0</v>
      </c>
      <c r="N49" s="35">
        <f t="shared" si="21"/>
        <v>1914</v>
      </c>
      <c r="O49" s="35">
        <f t="shared" si="21"/>
        <v>0</v>
      </c>
      <c r="P49" s="35">
        <f t="shared" si="21"/>
        <v>0</v>
      </c>
      <c r="Q49" s="35"/>
      <c r="R49" s="32"/>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row>
    <row r="50" s="8" customFormat="1" spans="1:255">
      <c r="A50" s="37" t="s">
        <v>163</v>
      </c>
      <c r="B50" s="32">
        <v>1</v>
      </c>
      <c r="C50" s="32" t="s">
        <v>34</v>
      </c>
      <c r="D50" s="32"/>
      <c r="E50" s="32" t="s">
        <v>161</v>
      </c>
      <c r="F50" s="32">
        <v>11020</v>
      </c>
      <c r="G50" s="33" t="s">
        <v>164</v>
      </c>
      <c r="H50" s="32">
        <v>2022</v>
      </c>
      <c r="I50" s="34">
        <v>2365</v>
      </c>
      <c r="J50" s="34">
        <f>I50*4</f>
        <v>9460</v>
      </c>
      <c r="K50" s="35">
        <f>L50+M50+N50+O50+P50</f>
        <v>523.45</v>
      </c>
      <c r="L50" s="35">
        <v>523.45</v>
      </c>
      <c r="M50" s="35"/>
      <c r="N50" s="35"/>
      <c r="O50" s="35"/>
      <c r="P50" s="35"/>
      <c r="Q50" s="64" t="s">
        <v>165</v>
      </c>
      <c r="R50" s="3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row>
    <row r="51" s="8" customFormat="1" spans="1:255">
      <c r="A51" s="37" t="s">
        <v>166</v>
      </c>
      <c r="B51" s="32">
        <v>1</v>
      </c>
      <c r="C51" s="32" t="s">
        <v>34</v>
      </c>
      <c r="D51" s="32"/>
      <c r="E51" s="32" t="s">
        <v>161</v>
      </c>
      <c r="F51" s="32">
        <v>4000</v>
      </c>
      <c r="G51" s="33" t="s">
        <v>167</v>
      </c>
      <c r="H51" s="32">
        <v>2022</v>
      </c>
      <c r="I51" s="34">
        <v>200</v>
      </c>
      <c r="J51" s="34">
        <f>I51*4</f>
        <v>800</v>
      </c>
      <c r="K51" s="35">
        <f>L51+M51+N51+O51+P51</f>
        <v>1914</v>
      </c>
      <c r="L51" s="35"/>
      <c r="M51" s="35"/>
      <c r="N51" s="35">
        <v>1914</v>
      </c>
      <c r="O51" s="35"/>
      <c r="P51" s="35"/>
      <c r="Q51" s="35" t="s">
        <v>91</v>
      </c>
      <c r="R51" s="3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row>
    <row r="52" s="5" customFormat="1" spans="1:255">
      <c r="A52" s="48" t="s">
        <v>168</v>
      </c>
      <c r="B52" s="29">
        <f>B53+B55+B59+B61+B66</f>
        <v>11</v>
      </c>
      <c r="C52" s="32"/>
      <c r="D52" s="29"/>
      <c r="E52" s="29" t="s">
        <v>169</v>
      </c>
      <c r="F52" s="29"/>
      <c r="G52" s="29" t="s">
        <v>26</v>
      </c>
      <c r="H52" s="29"/>
      <c r="I52" s="59">
        <f t="shared" ref="I52:P52" si="22">I53+I55+I59+I61+I66</f>
        <v>3675</v>
      </c>
      <c r="J52" s="59">
        <f t="shared" si="22"/>
        <v>14700</v>
      </c>
      <c r="K52" s="55">
        <f t="shared" si="22"/>
        <v>746</v>
      </c>
      <c r="L52" s="55">
        <f t="shared" si="22"/>
        <v>240</v>
      </c>
      <c r="M52" s="55">
        <f t="shared" si="22"/>
        <v>0</v>
      </c>
      <c r="N52" s="55">
        <f t="shared" si="22"/>
        <v>506</v>
      </c>
      <c r="O52" s="55">
        <f t="shared" si="22"/>
        <v>0</v>
      </c>
      <c r="P52" s="55">
        <f t="shared" si="22"/>
        <v>0</v>
      </c>
      <c r="Q52" s="55"/>
      <c r="R52" s="29"/>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5" customFormat="1" spans="1:255">
      <c r="A53" s="31" t="s">
        <v>170</v>
      </c>
      <c r="B53" s="34">
        <f>SUM(B54:B54)</f>
        <v>1</v>
      </c>
      <c r="C53" s="32"/>
      <c r="D53" s="29"/>
      <c r="E53" s="32" t="s">
        <v>169</v>
      </c>
      <c r="F53" s="34">
        <f t="shared" ref="F53:P53" si="23">SUM(F54:F54)</f>
        <v>1000</v>
      </c>
      <c r="G53" s="33" t="s">
        <v>171</v>
      </c>
      <c r="H53" s="32"/>
      <c r="I53" s="34">
        <f t="shared" si="23"/>
        <v>250</v>
      </c>
      <c r="J53" s="34">
        <f t="shared" si="23"/>
        <v>1000</v>
      </c>
      <c r="K53" s="34">
        <f t="shared" si="23"/>
        <v>135</v>
      </c>
      <c r="L53" s="34">
        <f t="shared" si="23"/>
        <v>135</v>
      </c>
      <c r="M53" s="34">
        <f t="shared" si="23"/>
        <v>0</v>
      </c>
      <c r="N53" s="34">
        <f t="shared" si="23"/>
        <v>0</v>
      </c>
      <c r="O53" s="34">
        <f t="shared" si="23"/>
        <v>0</v>
      </c>
      <c r="P53" s="34">
        <f t="shared" si="23"/>
        <v>0</v>
      </c>
      <c r="Q53" s="35"/>
      <c r="R53" s="32"/>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row>
    <row r="54" s="9" customFormat="1" spans="1:255">
      <c r="A54" s="37" t="s">
        <v>172</v>
      </c>
      <c r="B54" s="46">
        <v>1</v>
      </c>
      <c r="C54" s="32" t="s">
        <v>34</v>
      </c>
      <c r="D54" s="29"/>
      <c r="E54" s="32" t="s">
        <v>169</v>
      </c>
      <c r="F54" s="46">
        <v>1000</v>
      </c>
      <c r="G54" s="41" t="s">
        <v>173</v>
      </c>
      <c r="H54" s="46">
        <v>2022</v>
      </c>
      <c r="I54" s="34">
        <v>250</v>
      </c>
      <c r="J54" s="46">
        <v>1000</v>
      </c>
      <c r="K54" s="35">
        <f>L54+M54+N54+O54+P54</f>
        <v>135</v>
      </c>
      <c r="L54" s="35">
        <v>135</v>
      </c>
      <c r="M54" s="35"/>
      <c r="N54" s="35"/>
      <c r="O54" s="35"/>
      <c r="P54" s="35"/>
      <c r="Q54" s="35" t="s">
        <v>91</v>
      </c>
      <c r="R54" s="3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row>
    <row r="55" ht="13.5" spans="1:18">
      <c r="A55" s="31" t="s">
        <v>174</v>
      </c>
      <c r="B55" s="34">
        <f>SUM(B56:B58)</f>
        <v>3</v>
      </c>
      <c r="C55" s="32"/>
      <c r="D55" s="29"/>
      <c r="E55" s="32" t="s">
        <v>169</v>
      </c>
      <c r="F55" s="34">
        <f t="shared" ref="F55:P55" si="24">SUM(F56:F58)</f>
        <v>3100</v>
      </c>
      <c r="G55" s="33" t="s">
        <v>175</v>
      </c>
      <c r="H55" s="32"/>
      <c r="I55" s="34">
        <f t="shared" si="24"/>
        <v>775</v>
      </c>
      <c r="J55" s="34">
        <f t="shared" si="24"/>
        <v>3100</v>
      </c>
      <c r="K55" s="35">
        <f t="shared" si="24"/>
        <v>135</v>
      </c>
      <c r="L55" s="35">
        <f t="shared" si="24"/>
        <v>0</v>
      </c>
      <c r="M55" s="35">
        <f t="shared" si="24"/>
        <v>0</v>
      </c>
      <c r="N55" s="35">
        <f t="shared" si="24"/>
        <v>135</v>
      </c>
      <c r="O55" s="35">
        <f t="shared" si="24"/>
        <v>0</v>
      </c>
      <c r="P55" s="35">
        <f t="shared" si="24"/>
        <v>0</v>
      </c>
      <c r="Q55" s="35"/>
      <c r="R55" s="32"/>
    </row>
    <row r="56" s="6" customFormat="1" spans="1:240">
      <c r="A56" s="37" t="s">
        <v>176</v>
      </c>
      <c r="B56" s="46">
        <v>1</v>
      </c>
      <c r="C56" s="32" t="s">
        <v>34</v>
      </c>
      <c r="D56" s="29"/>
      <c r="E56" s="32" t="s">
        <v>169</v>
      </c>
      <c r="F56" s="46">
        <v>600</v>
      </c>
      <c r="G56" s="41" t="s">
        <v>177</v>
      </c>
      <c r="H56" s="46">
        <v>2022</v>
      </c>
      <c r="I56" s="34">
        <f>J56/4</f>
        <v>150</v>
      </c>
      <c r="J56" s="46">
        <v>600</v>
      </c>
      <c r="K56" s="35">
        <f>L56+M56+N56+O56+P56</f>
        <v>60</v>
      </c>
      <c r="L56" s="35"/>
      <c r="M56" s="35"/>
      <c r="N56" s="46">
        <v>60</v>
      </c>
      <c r="O56" s="35"/>
      <c r="P56" s="35"/>
      <c r="Q56" s="35" t="s">
        <v>91</v>
      </c>
      <c r="R56" s="3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row>
    <row r="57" s="6" customFormat="1" spans="1:240">
      <c r="A57" s="37" t="s">
        <v>178</v>
      </c>
      <c r="B57" s="46">
        <v>1</v>
      </c>
      <c r="C57" s="32" t="s">
        <v>34</v>
      </c>
      <c r="D57" s="29"/>
      <c r="E57" s="32" t="s">
        <v>169</v>
      </c>
      <c r="F57" s="46">
        <v>1500</v>
      </c>
      <c r="G57" s="41" t="s">
        <v>179</v>
      </c>
      <c r="H57" s="46">
        <v>2022</v>
      </c>
      <c r="I57" s="34">
        <f>J57/4</f>
        <v>375</v>
      </c>
      <c r="J57" s="46">
        <v>1500</v>
      </c>
      <c r="K57" s="35">
        <f>L57+M57+N57+O57+P57</f>
        <v>45</v>
      </c>
      <c r="L57" s="35"/>
      <c r="M57" s="35"/>
      <c r="N57" s="35">
        <v>45</v>
      </c>
      <c r="O57" s="35"/>
      <c r="P57" s="35"/>
      <c r="Q57" s="35" t="s">
        <v>91</v>
      </c>
      <c r="R57" s="3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row>
    <row r="58" s="6" customFormat="1" spans="1:240">
      <c r="A58" s="37" t="s">
        <v>180</v>
      </c>
      <c r="B58" s="46">
        <v>1</v>
      </c>
      <c r="C58" s="32" t="s">
        <v>34</v>
      </c>
      <c r="D58" s="29"/>
      <c r="E58" s="32" t="s">
        <v>169</v>
      </c>
      <c r="F58" s="46">
        <v>1000</v>
      </c>
      <c r="G58" s="41" t="s">
        <v>181</v>
      </c>
      <c r="H58" s="46">
        <v>2022</v>
      </c>
      <c r="I58" s="34">
        <f>J58/4</f>
        <v>250</v>
      </c>
      <c r="J58" s="46">
        <v>1000</v>
      </c>
      <c r="K58" s="35">
        <f>L58+M58+N58+O58+P58</f>
        <v>30</v>
      </c>
      <c r="L58" s="35"/>
      <c r="M58" s="35"/>
      <c r="N58" s="35">
        <v>30</v>
      </c>
      <c r="O58" s="35"/>
      <c r="P58" s="35"/>
      <c r="Q58" s="35" t="s">
        <v>91</v>
      </c>
      <c r="R58" s="3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row>
    <row r="59" ht="13.5" spans="1:18">
      <c r="A59" s="31" t="s">
        <v>182</v>
      </c>
      <c r="B59" s="32"/>
      <c r="C59" s="32"/>
      <c r="D59" s="29"/>
      <c r="E59" s="32" t="s">
        <v>169</v>
      </c>
      <c r="F59" s="29"/>
      <c r="G59" s="32"/>
      <c r="H59" s="32"/>
      <c r="I59" s="34"/>
      <c r="J59" s="34"/>
      <c r="K59" s="35"/>
      <c r="L59" s="35"/>
      <c r="M59" s="35"/>
      <c r="N59" s="35"/>
      <c r="O59" s="35"/>
      <c r="P59" s="35"/>
      <c r="Q59" s="35"/>
      <c r="R59" s="32"/>
    </row>
    <row r="60" ht="13.5" spans="1:18">
      <c r="A60" s="31" t="s">
        <v>183</v>
      </c>
      <c r="B60" s="32"/>
      <c r="C60" s="32"/>
      <c r="D60" s="29"/>
      <c r="E60" s="32" t="s">
        <v>169</v>
      </c>
      <c r="F60" s="29"/>
      <c r="G60" s="32"/>
      <c r="H60" s="32"/>
      <c r="I60" s="34"/>
      <c r="J60" s="34"/>
      <c r="K60" s="35"/>
      <c r="L60" s="35"/>
      <c r="M60" s="35"/>
      <c r="N60" s="35"/>
      <c r="O60" s="35"/>
      <c r="P60" s="35"/>
      <c r="Q60" s="35"/>
      <c r="R60" s="32"/>
    </row>
    <row r="61" ht="21" spans="1:18">
      <c r="A61" s="31" t="s">
        <v>184</v>
      </c>
      <c r="B61" s="34">
        <f>SUM(B62:B65)</f>
        <v>4</v>
      </c>
      <c r="C61" s="32"/>
      <c r="D61" s="29"/>
      <c r="E61" s="32" t="s">
        <v>169</v>
      </c>
      <c r="F61" s="34">
        <f t="shared" ref="F61:P61" si="25">SUM(F62:F65)</f>
        <v>6500</v>
      </c>
      <c r="G61" s="33" t="s">
        <v>185</v>
      </c>
      <c r="H61" s="32"/>
      <c r="I61" s="34">
        <f t="shared" si="25"/>
        <v>1625</v>
      </c>
      <c r="J61" s="34">
        <f t="shared" si="25"/>
        <v>6500</v>
      </c>
      <c r="K61" s="35">
        <f t="shared" si="25"/>
        <v>235</v>
      </c>
      <c r="L61" s="35">
        <f t="shared" si="25"/>
        <v>105</v>
      </c>
      <c r="M61" s="35">
        <f t="shared" si="25"/>
        <v>0</v>
      </c>
      <c r="N61" s="35">
        <f t="shared" si="25"/>
        <v>130</v>
      </c>
      <c r="O61" s="35">
        <f t="shared" si="25"/>
        <v>0</v>
      </c>
      <c r="P61" s="35">
        <f t="shared" si="25"/>
        <v>0</v>
      </c>
      <c r="Q61" s="35"/>
      <c r="R61" s="32"/>
    </row>
    <row r="62" s="6" customFormat="1" spans="1:240">
      <c r="A62" s="37" t="s">
        <v>186</v>
      </c>
      <c r="B62" s="46">
        <v>1</v>
      </c>
      <c r="C62" s="32" t="s">
        <v>34</v>
      </c>
      <c r="D62" s="29"/>
      <c r="E62" s="32" t="s">
        <v>169</v>
      </c>
      <c r="F62" s="46">
        <v>3500</v>
      </c>
      <c r="G62" s="41" t="s">
        <v>187</v>
      </c>
      <c r="H62" s="46">
        <v>2022</v>
      </c>
      <c r="I62" s="34">
        <f>J62/4</f>
        <v>875</v>
      </c>
      <c r="J62" s="46">
        <v>3500</v>
      </c>
      <c r="K62" s="35">
        <f>L62+M62+N62+O62+P62</f>
        <v>105</v>
      </c>
      <c r="L62" s="46">
        <v>105</v>
      </c>
      <c r="M62" s="35"/>
      <c r="N62" s="46"/>
      <c r="O62" s="35"/>
      <c r="P62" s="35"/>
      <c r="Q62" s="35" t="s">
        <v>165</v>
      </c>
      <c r="R62" s="3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row>
    <row r="63" s="6" customFormat="1" spans="1:240">
      <c r="A63" s="37" t="s">
        <v>188</v>
      </c>
      <c r="B63" s="46">
        <v>1</v>
      </c>
      <c r="C63" s="32" t="s">
        <v>34</v>
      </c>
      <c r="D63" s="29"/>
      <c r="E63" s="32" t="s">
        <v>169</v>
      </c>
      <c r="F63" s="46">
        <v>1000</v>
      </c>
      <c r="G63" s="49" t="s">
        <v>189</v>
      </c>
      <c r="H63" s="46">
        <v>2022</v>
      </c>
      <c r="I63" s="34">
        <f>J63/4</f>
        <v>250</v>
      </c>
      <c r="J63" s="46">
        <v>1000</v>
      </c>
      <c r="K63" s="35">
        <f>L63+M63+N63+O63+P63</f>
        <v>50</v>
      </c>
      <c r="L63" s="35"/>
      <c r="M63" s="35"/>
      <c r="N63" s="46">
        <v>50</v>
      </c>
      <c r="O63" s="35"/>
      <c r="P63" s="35"/>
      <c r="Q63" s="35" t="s">
        <v>37</v>
      </c>
      <c r="R63" s="3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row>
    <row r="64" s="6" customFormat="1" spans="1:240">
      <c r="A64" s="37" t="s">
        <v>190</v>
      </c>
      <c r="B64" s="46">
        <v>1</v>
      </c>
      <c r="C64" s="32" t="s">
        <v>34</v>
      </c>
      <c r="D64" s="29"/>
      <c r="E64" s="32" t="s">
        <v>169</v>
      </c>
      <c r="F64" s="46">
        <v>1000</v>
      </c>
      <c r="G64" s="33" t="s">
        <v>191</v>
      </c>
      <c r="H64" s="46">
        <v>2022</v>
      </c>
      <c r="I64" s="34">
        <f>J64/4</f>
        <v>250</v>
      </c>
      <c r="J64" s="46">
        <v>1000</v>
      </c>
      <c r="K64" s="35">
        <f>L64+M64+N64+O64+P64</f>
        <v>50</v>
      </c>
      <c r="L64" s="35"/>
      <c r="M64" s="35"/>
      <c r="N64" s="46">
        <v>50</v>
      </c>
      <c r="O64" s="35"/>
      <c r="P64" s="35"/>
      <c r="Q64" s="35" t="s">
        <v>91</v>
      </c>
      <c r="R64" s="3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row>
    <row r="65" s="6" customFormat="1" spans="1:240">
      <c r="A65" s="37" t="s">
        <v>192</v>
      </c>
      <c r="B65" s="46">
        <v>1</v>
      </c>
      <c r="C65" s="32" t="s">
        <v>193</v>
      </c>
      <c r="D65" s="32" t="s">
        <v>194</v>
      </c>
      <c r="E65" s="32" t="s">
        <v>169</v>
      </c>
      <c r="F65" s="46">
        <v>1000</v>
      </c>
      <c r="G65" s="41" t="s">
        <v>195</v>
      </c>
      <c r="H65" s="46">
        <v>2022</v>
      </c>
      <c r="I65" s="34">
        <f>J65/4</f>
        <v>250</v>
      </c>
      <c r="J65" s="46">
        <v>1000</v>
      </c>
      <c r="K65" s="35">
        <f>L65+M65+N65+O65+P65</f>
        <v>30</v>
      </c>
      <c r="L65" s="35"/>
      <c r="M65" s="35"/>
      <c r="N65" s="46">
        <v>30</v>
      </c>
      <c r="O65" s="35"/>
      <c r="P65" s="35"/>
      <c r="Q65" s="35" t="s">
        <v>91</v>
      </c>
      <c r="R65" s="3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row>
    <row r="66" ht="13.5" spans="1:18">
      <c r="A66" s="31" t="s">
        <v>196</v>
      </c>
      <c r="B66" s="34">
        <f>SUM(B67:B69)</f>
        <v>3</v>
      </c>
      <c r="C66" s="32"/>
      <c r="D66" s="29"/>
      <c r="E66" s="32" t="s">
        <v>169</v>
      </c>
      <c r="F66" s="34">
        <f t="shared" ref="F66:P66" si="26">SUM(F67:F69)</f>
        <v>4100</v>
      </c>
      <c r="G66" s="33" t="s">
        <v>197</v>
      </c>
      <c r="H66" s="32"/>
      <c r="I66" s="34">
        <f t="shared" si="26"/>
        <v>1025</v>
      </c>
      <c r="J66" s="34">
        <f t="shared" si="26"/>
        <v>4100</v>
      </c>
      <c r="K66" s="35">
        <f t="shared" si="26"/>
        <v>241</v>
      </c>
      <c r="L66" s="35">
        <f t="shared" si="26"/>
        <v>0</v>
      </c>
      <c r="M66" s="35">
        <f t="shared" si="26"/>
        <v>0</v>
      </c>
      <c r="N66" s="35">
        <f t="shared" si="26"/>
        <v>241</v>
      </c>
      <c r="O66" s="35">
        <f t="shared" si="26"/>
        <v>0</v>
      </c>
      <c r="P66" s="35">
        <f t="shared" si="26"/>
        <v>0</v>
      </c>
      <c r="Q66" s="35"/>
      <c r="R66" s="32"/>
    </row>
    <row r="67" s="6" customFormat="1" spans="1:240">
      <c r="A67" s="37" t="s">
        <v>198</v>
      </c>
      <c r="B67" s="46">
        <v>1</v>
      </c>
      <c r="C67" s="32" t="s">
        <v>34</v>
      </c>
      <c r="D67" s="29"/>
      <c r="E67" s="32" t="s">
        <v>169</v>
      </c>
      <c r="F67" s="46">
        <v>2000</v>
      </c>
      <c r="G67" s="41" t="s">
        <v>199</v>
      </c>
      <c r="H67" s="46">
        <v>2022</v>
      </c>
      <c r="I67" s="34">
        <f>J67/4</f>
        <v>500</v>
      </c>
      <c r="J67" s="46">
        <v>2000</v>
      </c>
      <c r="K67" s="35">
        <f>L67+M67+N67+O67+P67</f>
        <v>120</v>
      </c>
      <c r="L67" s="35"/>
      <c r="M67" s="35"/>
      <c r="N67" s="46">
        <v>120</v>
      </c>
      <c r="O67" s="35"/>
      <c r="P67" s="35"/>
      <c r="Q67" s="35" t="s">
        <v>91</v>
      </c>
      <c r="R67" s="3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row>
    <row r="68" s="6" customFormat="1" spans="1:240">
      <c r="A68" s="37" t="s">
        <v>200</v>
      </c>
      <c r="B68" s="32">
        <v>1</v>
      </c>
      <c r="C68" s="32" t="s">
        <v>34</v>
      </c>
      <c r="D68" s="32"/>
      <c r="E68" s="32" t="s">
        <v>169</v>
      </c>
      <c r="F68" s="32">
        <v>100</v>
      </c>
      <c r="G68" s="33" t="s">
        <v>201</v>
      </c>
      <c r="H68" s="32">
        <v>2022</v>
      </c>
      <c r="I68" s="34">
        <f>J68/4</f>
        <v>25</v>
      </c>
      <c r="J68" s="32">
        <v>100</v>
      </c>
      <c r="K68" s="35">
        <f>L68+M68+N68+O68+P68</f>
        <v>1</v>
      </c>
      <c r="L68" s="32"/>
      <c r="M68" s="32"/>
      <c r="N68" s="35">
        <v>1</v>
      </c>
      <c r="O68" s="35"/>
      <c r="P68" s="35"/>
      <c r="Q68" s="35" t="s">
        <v>91</v>
      </c>
      <c r="R68" s="3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row>
    <row r="69" s="6" customFormat="1" spans="1:240">
      <c r="A69" s="37" t="s">
        <v>207</v>
      </c>
      <c r="B69" s="46">
        <v>1</v>
      </c>
      <c r="C69" s="32" t="s">
        <v>193</v>
      </c>
      <c r="D69" s="32" t="s">
        <v>194</v>
      </c>
      <c r="E69" s="32" t="s">
        <v>169</v>
      </c>
      <c r="F69" s="46">
        <v>2000</v>
      </c>
      <c r="G69" s="41" t="s">
        <v>199</v>
      </c>
      <c r="H69" s="32">
        <v>2022</v>
      </c>
      <c r="I69" s="34">
        <f>J69/4</f>
        <v>500</v>
      </c>
      <c r="J69" s="46">
        <v>2000</v>
      </c>
      <c r="K69" s="35">
        <f>L69+M69+N69+O69+P69</f>
        <v>120</v>
      </c>
      <c r="L69" s="32"/>
      <c r="M69" s="32"/>
      <c r="N69" s="46">
        <v>120</v>
      </c>
      <c r="O69" s="35"/>
      <c r="P69" s="35"/>
      <c r="Q69" s="35" t="s">
        <v>91</v>
      </c>
      <c r="R69" s="3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row>
    <row r="70" s="5" customFormat="1" spans="1:255">
      <c r="A70" s="48" t="s">
        <v>208</v>
      </c>
      <c r="B70" s="29">
        <f>B71+B73+B74</f>
        <v>3</v>
      </c>
      <c r="C70" s="29"/>
      <c r="D70" s="29"/>
      <c r="E70" s="29" t="s">
        <v>80</v>
      </c>
      <c r="F70" s="29"/>
      <c r="G70" s="29" t="s">
        <v>26</v>
      </c>
      <c r="H70" s="29"/>
      <c r="I70" s="29">
        <f t="shared" ref="I70:P70" si="27">I71+I73+I74</f>
        <v>1851</v>
      </c>
      <c r="J70" s="29">
        <f t="shared" si="27"/>
        <v>7404</v>
      </c>
      <c r="K70" s="55">
        <f t="shared" si="27"/>
        <v>5460</v>
      </c>
      <c r="L70" s="55">
        <f t="shared" si="27"/>
        <v>0</v>
      </c>
      <c r="M70" s="55">
        <f t="shared" si="27"/>
        <v>0</v>
      </c>
      <c r="N70" s="55">
        <f t="shared" si="27"/>
        <v>5420</v>
      </c>
      <c r="O70" s="55">
        <f t="shared" si="27"/>
        <v>40</v>
      </c>
      <c r="P70" s="55">
        <f t="shared" si="27"/>
        <v>0</v>
      </c>
      <c r="Q70" s="55"/>
      <c r="R70" s="29"/>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ht="13.5" spans="1:18">
      <c r="A71" s="31" t="s">
        <v>209</v>
      </c>
      <c r="B71" s="34">
        <f>SUM(B72:B72)</f>
        <v>1</v>
      </c>
      <c r="C71" s="32"/>
      <c r="D71" s="32"/>
      <c r="E71" s="32" t="s">
        <v>80</v>
      </c>
      <c r="F71" s="34">
        <f t="shared" ref="F71:P71" si="28">SUM(F72:F72)</f>
        <v>36</v>
      </c>
      <c r="G71" s="41" t="s">
        <v>210</v>
      </c>
      <c r="H71" s="32"/>
      <c r="I71" s="34">
        <f t="shared" si="28"/>
        <v>36</v>
      </c>
      <c r="J71" s="34">
        <f t="shared" si="28"/>
        <v>144</v>
      </c>
      <c r="K71" s="35">
        <f t="shared" si="28"/>
        <v>5400</v>
      </c>
      <c r="L71" s="35">
        <f t="shared" si="28"/>
        <v>0</v>
      </c>
      <c r="M71" s="35">
        <f t="shared" si="28"/>
        <v>0</v>
      </c>
      <c r="N71" s="35">
        <f t="shared" si="28"/>
        <v>5400</v>
      </c>
      <c r="O71" s="35">
        <f t="shared" si="28"/>
        <v>0</v>
      </c>
      <c r="P71" s="35">
        <f t="shared" si="28"/>
        <v>0</v>
      </c>
      <c r="Q71" s="35"/>
      <c r="R71" s="32"/>
    </row>
    <row r="72" s="6" customFormat="1" spans="1:240">
      <c r="A72" s="37" t="s">
        <v>211</v>
      </c>
      <c r="B72" s="32">
        <v>1</v>
      </c>
      <c r="C72" s="32" t="s">
        <v>34</v>
      </c>
      <c r="D72" s="32"/>
      <c r="E72" s="32" t="s">
        <v>80</v>
      </c>
      <c r="F72" s="32">
        <v>36</v>
      </c>
      <c r="G72" s="41" t="s">
        <v>214</v>
      </c>
      <c r="H72" s="32">
        <v>2022</v>
      </c>
      <c r="I72" s="32">
        <v>36</v>
      </c>
      <c r="J72" s="34">
        <f>I72*4</f>
        <v>144</v>
      </c>
      <c r="K72" s="35">
        <f>L72+M72+N72+O72+P72</f>
        <v>5400</v>
      </c>
      <c r="L72" s="35"/>
      <c r="M72" s="35"/>
      <c r="N72" s="35">
        <v>5400</v>
      </c>
      <c r="O72" s="35"/>
      <c r="P72" s="35"/>
      <c r="Q72" s="35" t="s">
        <v>213</v>
      </c>
      <c r="R72" s="3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row>
    <row r="73" ht="13.5" spans="1:18">
      <c r="A73" s="31" t="s">
        <v>215</v>
      </c>
      <c r="B73" s="34"/>
      <c r="C73" s="29"/>
      <c r="D73" s="32"/>
      <c r="E73" s="32" t="s">
        <v>80</v>
      </c>
      <c r="F73" s="34"/>
      <c r="G73" s="33"/>
      <c r="H73" s="32"/>
      <c r="I73" s="34"/>
      <c r="J73" s="34"/>
      <c r="K73" s="34"/>
      <c r="L73" s="34"/>
      <c r="M73" s="34"/>
      <c r="N73" s="34"/>
      <c r="O73" s="34"/>
      <c r="P73" s="34"/>
      <c r="Q73" s="35" t="s">
        <v>213</v>
      </c>
      <c r="R73" s="32"/>
    </row>
    <row r="74" ht="13.5" spans="1:18">
      <c r="A74" s="31" t="s">
        <v>216</v>
      </c>
      <c r="B74" s="34">
        <f>SUM(B75:B76)</f>
        <v>2</v>
      </c>
      <c r="C74" s="29"/>
      <c r="D74" s="32"/>
      <c r="E74" s="32" t="s">
        <v>80</v>
      </c>
      <c r="F74" s="34">
        <f t="shared" ref="F74:P74" si="29">SUM(F75:F76)</f>
        <v>12</v>
      </c>
      <c r="G74" s="33" t="s">
        <v>217</v>
      </c>
      <c r="H74" s="32"/>
      <c r="I74" s="34">
        <f t="shared" si="29"/>
        <v>1815</v>
      </c>
      <c r="J74" s="34">
        <f t="shared" si="29"/>
        <v>7260</v>
      </c>
      <c r="K74" s="35">
        <f t="shared" si="29"/>
        <v>60</v>
      </c>
      <c r="L74" s="35">
        <f t="shared" si="29"/>
        <v>0</v>
      </c>
      <c r="M74" s="35">
        <f t="shared" si="29"/>
        <v>0</v>
      </c>
      <c r="N74" s="35">
        <f t="shared" si="29"/>
        <v>20</v>
      </c>
      <c r="O74" s="35">
        <f t="shared" si="29"/>
        <v>40</v>
      </c>
      <c r="P74" s="35">
        <f t="shared" si="29"/>
        <v>0</v>
      </c>
      <c r="Q74" s="35"/>
      <c r="R74" s="32"/>
    </row>
    <row r="75" s="6" customFormat="1" spans="1:240">
      <c r="A75" s="37" t="s">
        <v>218</v>
      </c>
      <c r="B75" s="32">
        <v>1</v>
      </c>
      <c r="C75" s="33" t="s">
        <v>34</v>
      </c>
      <c r="D75" s="32"/>
      <c r="E75" s="32" t="s">
        <v>80</v>
      </c>
      <c r="F75" s="32">
        <v>2</v>
      </c>
      <c r="G75" s="33" t="s">
        <v>219</v>
      </c>
      <c r="H75" s="32">
        <v>2022</v>
      </c>
      <c r="I75" s="32">
        <v>565</v>
      </c>
      <c r="J75" s="34">
        <f>I75*4</f>
        <v>2260</v>
      </c>
      <c r="K75" s="35">
        <f>L75+M75+N75+O75+P75</f>
        <v>40</v>
      </c>
      <c r="L75" s="35"/>
      <c r="M75" s="35"/>
      <c r="N75" s="35"/>
      <c r="O75" s="35">
        <v>40</v>
      </c>
      <c r="P75" s="35"/>
      <c r="Q75" s="35" t="s">
        <v>213</v>
      </c>
      <c r="R75" s="3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row>
    <row r="76" s="6" customFormat="1" spans="1:240">
      <c r="A76" s="37" t="s">
        <v>220</v>
      </c>
      <c r="B76" s="32">
        <v>1</v>
      </c>
      <c r="C76" s="33" t="s">
        <v>34</v>
      </c>
      <c r="D76" s="32"/>
      <c r="E76" s="32" t="s">
        <v>80</v>
      </c>
      <c r="F76" s="32">
        <v>10</v>
      </c>
      <c r="G76" s="33" t="s">
        <v>221</v>
      </c>
      <c r="H76" s="32">
        <v>2022</v>
      </c>
      <c r="I76" s="32">
        <v>1250</v>
      </c>
      <c r="J76" s="34">
        <f>I76*4</f>
        <v>5000</v>
      </c>
      <c r="K76" s="35">
        <f>L76+M76+N76+O76+P76</f>
        <v>20</v>
      </c>
      <c r="L76" s="35"/>
      <c r="M76" s="35"/>
      <c r="N76" s="35">
        <v>20</v>
      </c>
      <c r="O76" s="35"/>
      <c r="P76" s="35"/>
      <c r="Q76" s="35" t="s">
        <v>222</v>
      </c>
      <c r="R76" s="3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row>
    <row r="77" s="5" customFormat="1" spans="1:255">
      <c r="A77" s="48" t="s">
        <v>223</v>
      </c>
      <c r="B77" s="29">
        <f>B78+B79</f>
        <v>0</v>
      </c>
      <c r="C77" s="32"/>
      <c r="D77" s="29"/>
      <c r="E77" s="29" t="s">
        <v>80</v>
      </c>
      <c r="F77" s="29"/>
      <c r="G77" s="29" t="s">
        <v>26</v>
      </c>
      <c r="H77" s="29"/>
      <c r="I77" s="29">
        <f t="shared" ref="I77:P77" si="30">I78+I79</f>
        <v>0</v>
      </c>
      <c r="J77" s="29">
        <f t="shared" si="30"/>
        <v>0</v>
      </c>
      <c r="K77" s="55">
        <f t="shared" si="30"/>
        <v>0</v>
      </c>
      <c r="L77" s="55">
        <f t="shared" si="30"/>
        <v>0</v>
      </c>
      <c r="M77" s="55">
        <f t="shared" si="30"/>
        <v>0</v>
      </c>
      <c r="N77" s="55">
        <f t="shared" si="30"/>
        <v>0</v>
      </c>
      <c r="O77" s="55">
        <f t="shared" si="30"/>
        <v>0</v>
      </c>
      <c r="P77" s="55">
        <f t="shared" si="30"/>
        <v>0</v>
      </c>
      <c r="Q77" s="55"/>
      <c r="R77" s="29"/>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ht="13.5" spans="1:18">
      <c r="A78" s="31" t="s">
        <v>224</v>
      </c>
      <c r="B78" s="34"/>
      <c r="C78" s="29"/>
      <c r="D78" s="29"/>
      <c r="E78" s="32"/>
      <c r="F78" s="34"/>
      <c r="G78" s="33"/>
      <c r="H78" s="32"/>
      <c r="I78" s="34"/>
      <c r="J78" s="34"/>
      <c r="K78" s="35"/>
      <c r="L78" s="35"/>
      <c r="M78" s="35"/>
      <c r="N78" s="35"/>
      <c r="O78" s="35"/>
      <c r="P78" s="35"/>
      <c r="Q78" s="35"/>
      <c r="R78" s="32"/>
    </row>
    <row r="79" ht="13.5" spans="1:18">
      <c r="A79" s="31" t="s">
        <v>229</v>
      </c>
      <c r="B79" s="32"/>
      <c r="C79" s="29"/>
      <c r="D79" s="29"/>
      <c r="E79" s="32" t="s">
        <v>80</v>
      </c>
      <c r="F79" s="29"/>
      <c r="G79" s="32"/>
      <c r="H79" s="32"/>
      <c r="I79" s="34"/>
      <c r="J79" s="34"/>
      <c r="K79" s="35"/>
      <c r="L79" s="35"/>
      <c r="M79" s="35"/>
      <c r="N79" s="35"/>
      <c r="O79" s="35"/>
      <c r="P79" s="35"/>
      <c r="Q79" s="35"/>
      <c r="R79" s="32"/>
    </row>
    <row r="80" ht="13.5" spans="1:18">
      <c r="A80" s="31" t="s">
        <v>183</v>
      </c>
      <c r="B80" s="32"/>
      <c r="C80" s="32"/>
      <c r="D80" s="29"/>
      <c r="E80" s="32" t="s">
        <v>80</v>
      </c>
      <c r="F80" s="29"/>
      <c r="G80" s="32"/>
      <c r="H80" s="32"/>
      <c r="I80" s="34"/>
      <c r="J80" s="34"/>
      <c r="K80" s="35"/>
      <c r="L80" s="35"/>
      <c r="M80" s="35"/>
      <c r="N80" s="35"/>
      <c r="O80" s="35"/>
      <c r="P80" s="35"/>
      <c r="Q80" s="35"/>
      <c r="R80" s="32"/>
    </row>
    <row r="81" s="5" customFormat="1" spans="1:255">
      <c r="A81" s="48" t="s">
        <v>230</v>
      </c>
      <c r="B81" s="29">
        <f>B82+B84+B86+B88+B91</f>
        <v>8</v>
      </c>
      <c r="C81" s="32"/>
      <c r="D81" s="29" t="s">
        <v>26</v>
      </c>
      <c r="E81" s="29" t="s">
        <v>26</v>
      </c>
      <c r="F81" s="29" t="s">
        <v>26</v>
      </c>
      <c r="G81" s="29" t="s">
        <v>26</v>
      </c>
      <c r="H81" s="29"/>
      <c r="I81" s="29">
        <f t="shared" ref="I81:P81" si="31">I82+I84+I86+I88+I91</f>
        <v>13364</v>
      </c>
      <c r="J81" s="29">
        <f t="shared" si="31"/>
        <v>43276</v>
      </c>
      <c r="K81" s="55">
        <f t="shared" si="31"/>
        <v>2722</v>
      </c>
      <c r="L81" s="55">
        <f t="shared" si="31"/>
        <v>0</v>
      </c>
      <c r="M81" s="55">
        <f t="shared" si="31"/>
        <v>0</v>
      </c>
      <c r="N81" s="55">
        <f t="shared" si="31"/>
        <v>2722</v>
      </c>
      <c r="O81" s="55">
        <f t="shared" si="31"/>
        <v>0</v>
      </c>
      <c r="P81" s="55">
        <f t="shared" si="31"/>
        <v>0</v>
      </c>
      <c r="Q81" s="55"/>
      <c r="R81" s="29"/>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row>
    <row r="82" ht="13.5" spans="1:18">
      <c r="A82" s="31" t="s">
        <v>231</v>
      </c>
      <c r="B82" s="34">
        <f>SUM(B83:B83)</f>
        <v>1</v>
      </c>
      <c r="C82" s="32"/>
      <c r="D82" s="29"/>
      <c r="E82" s="32" t="s">
        <v>169</v>
      </c>
      <c r="F82" s="34">
        <f t="shared" ref="F82:P82" si="32">SUM(F83:F83)</f>
        <v>60</v>
      </c>
      <c r="G82" s="33" t="s">
        <v>232</v>
      </c>
      <c r="H82" s="32"/>
      <c r="I82" s="34">
        <f t="shared" si="32"/>
        <v>60</v>
      </c>
      <c r="J82" s="34">
        <f t="shared" si="32"/>
        <v>60</v>
      </c>
      <c r="K82" s="35">
        <f t="shared" si="32"/>
        <v>72</v>
      </c>
      <c r="L82" s="35">
        <f t="shared" si="32"/>
        <v>0</v>
      </c>
      <c r="M82" s="35">
        <f t="shared" si="32"/>
        <v>0</v>
      </c>
      <c r="N82" s="35">
        <f t="shared" si="32"/>
        <v>72</v>
      </c>
      <c r="O82" s="35">
        <f t="shared" si="32"/>
        <v>0</v>
      </c>
      <c r="P82" s="35">
        <f t="shared" si="32"/>
        <v>0</v>
      </c>
      <c r="Q82" s="35"/>
      <c r="R82" s="32"/>
    </row>
    <row r="83" s="10" customFormat="1" spans="1:240">
      <c r="A83" s="37" t="s">
        <v>233</v>
      </c>
      <c r="B83" s="32">
        <v>1</v>
      </c>
      <c r="C83" s="33" t="s">
        <v>34</v>
      </c>
      <c r="D83" s="29"/>
      <c r="E83" s="32" t="s">
        <v>169</v>
      </c>
      <c r="F83" s="32">
        <v>60</v>
      </c>
      <c r="G83" s="33" t="s">
        <v>234</v>
      </c>
      <c r="H83" s="32">
        <v>2022</v>
      </c>
      <c r="I83" s="32">
        <v>60</v>
      </c>
      <c r="J83" s="32">
        <v>60</v>
      </c>
      <c r="K83" s="35">
        <f>J83*1.2</f>
        <v>72</v>
      </c>
      <c r="L83" s="35"/>
      <c r="M83" s="35"/>
      <c r="N83" s="35">
        <f>J83*1.2</f>
        <v>72</v>
      </c>
      <c r="O83" s="35"/>
      <c r="P83" s="35"/>
      <c r="Q83" s="35" t="s">
        <v>122</v>
      </c>
      <c r="R83" s="3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row>
    <row r="84" ht="13.5" spans="1:18">
      <c r="A84" s="31" t="s">
        <v>235</v>
      </c>
      <c r="B84" s="32"/>
      <c r="C84" s="32"/>
      <c r="D84" s="29"/>
      <c r="E84" s="32" t="s">
        <v>80</v>
      </c>
      <c r="F84" s="29"/>
      <c r="G84" s="32"/>
      <c r="H84" s="32"/>
      <c r="I84" s="34"/>
      <c r="J84" s="34"/>
      <c r="K84" s="35"/>
      <c r="L84" s="35"/>
      <c r="M84" s="35"/>
      <c r="N84" s="35"/>
      <c r="O84" s="35"/>
      <c r="P84" s="35"/>
      <c r="Q84" s="35"/>
      <c r="R84" s="32"/>
    </row>
    <row r="85" ht="13.5" spans="1:18">
      <c r="A85" s="31" t="s">
        <v>183</v>
      </c>
      <c r="B85" s="32"/>
      <c r="C85" s="32"/>
      <c r="D85" s="29"/>
      <c r="E85" s="32" t="s">
        <v>80</v>
      </c>
      <c r="F85" s="29"/>
      <c r="G85" s="32"/>
      <c r="H85" s="32"/>
      <c r="I85" s="34"/>
      <c r="J85" s="34"/>
      <c r="K85" s="35"/>
      <c r="L85" s="35"/>
      <c r="M85" s="35"/>
      <c r="N85" s="35"/>
      <c r="O85" s="35"/>
      <c r="P85" s="35"/>
      <c r="Q85" s="35"/>
      <c r="R85" s="32"/>
    </row>
    <row r="86" ht="13.5" spans="1:18">
      <c r="A86" s="31" t="s">
        <v>236</v>
      </c>
      <c r="B86" s="34">
        <f>SUM(B87:B87)</f>
        <v>1</v>
      </c>
      <c r="C86" s="29"/>
      <c r="D86" s="29"/>
      <c r="E86" s="32" t="s">
        <v>31</v>
      </c>
      <c r="F86" s="35">
        <f t="shared" ref="F86:P86" si="33">SUM(F87:F87)</f>
        <v>0.1</v>
      </c>
      <c r="G86" s="33" t="s">
        <v>237</v>
      </c>
      <c r="H86" s="32"/>
      <c r="I86" s="34">
        <f t="shared" si="33"/>
        <v>1652</v>
      </c>
      <c r="J86" s="34">
        <f t="shared" si="33"/>
        <v>6608</v>
      </c>
      <c r="K86" s="35">
        <f t="shared" si="33"/>
        <v>150</v>
      </c>
      <c r="L86" s="35">
        <f t="shared" si="33"/>
        <v>0</v>
      </c>
      <c r="M86" s="35">
        <f t="shared" si="33"/>
        <v>0</v>
      </c>
      <c r="N86" s="35">
        <f t="shared" si="33"/>
        <v>150</v>
      </c>
      <c r="O86" s="35">
        <f t="shared" si="33"/>
        <v>0</v>
      </c>
      <c r="P86" s="35">
        <f t="shared" si="33"/>
        <v>0</v>
      </c>
      <c r="Q86" s="35"/>
      <c r="R86" s="32"/>
    </row>
    <row r="87" s="10" customFormat="1" spans="1:240">
      <c r="A87" s="37" t="s">
        <v>238</v>
      </c>
      <c r="B87" s="32">
        <v>1</v>
      </c>
      <c r="C87" s="33" t="s">
        <v>34</v>
      </c>
      <c r="D87" s="29"/>
      <c r="E87" s="32" t="s">
        <v>31</v>
      </c>
      <c r="F87" s="35">
        <v>0.1</v>
      </c>
      <c r="G87" s="37" t="s">
        <v>239</v>
      </c>
      <c r="H87" s="32">
        <v>2022</v>
      </c>
      <c r="I87" s="34">
        <v>1652</v>
      </c>
      <c r="J87" s="34">
        <f>I87*4</f>
        <v>6608</v>
      </c>
      <c r="K87" s="35">
        <v>150</v>
      </c>
      <c r="L87" s="35"/>
      <c r="M87" s="35"/>
      <c r="N87" s="35">
        <v>150</v>
      </c>
      <c r="O87" s="35"/>
      <c r="P87" s="35"/>
      <c r="Q87" s="35" t="s">
        <v>122</v>
      </c>
      <c r="R87" s="3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row>
    <row r="88" ht="13.5" spans="1:18">
      <c r="A88" s="31" t="s">
        <v>240</v>
      </c>
      <c r="B88" s="32">
        <f>SUM(B89:B90)</f>
        <v>2</v>
      </c>
      <c r="C88" s="29"/>
      <c r="D88" s="29"/>
      <c r="E88" s="32" t="s">
        <v>80</v>
      </c>
      <c r="F88" s="29">
        <f t="shared" ref="F88:P88" si="34">SUM(F89:F90)</f>
        <v>2</v>
      </c>
      <c r="G88" s="33" t="s">
        <v>241</v>
      </c>
      <c r="H88" s="32"/>
      <c r="I88" s="34">
        <f t="shared" si="34"/>
        <v>10000</v>
      </c>
      <c r="J88" s="34">
        <f t="shared" si="34"/>
        <v>30000</v>
      </c>
      <c r="K88" s="34">
        <f t="shared" si="34"/>
        <v>1500</v>
      </c>
      <c r="L88" s="34">
        <f t="shared" si="34"/>
        <v>0</v>
      </c>
      <c r="M88" s="34">
        <f t="shared" si="34"/>
        <v>0</v>
      </c>
      <c r="N88" s="34">
        <f t="shared" si="34"/>
        <v>1500</v>
      </c>
      <c r="O88" s="34">
        <f t="shared" si="34"/>
        <v>0</v>
      </c>
      <c r="P88" s="34">
        <f t="shared" si="34"/>
        <v>0</v>
      </c>
      <c r="Q88" s="35"/>
      <c r="R88" s="32"/>
    </row>
    <row r="89" s="11" customFormat="1" ht="18" spans="1:18">
      <c r="A89" s="65" t="s">
        <v>242</v>
      </c>
      <c r="B89" s="32">
        <v>1</v>
      </c>
      <c r="C89" s="69" t="s">
        <v>243</v>
      </c>
      <c r="D89" s="29"/>
      <c r="E89" s="32" t="s">
        <v>80</v>
      </c>
      <c r="F89" s="29">
        <v>1</v>
      </c>
      <c r="G89" s="65" t="s">
        <v>244</v>
      </c>
      <c r="H89" s="32">
        <v>2022</v>
      </c>
      <c r="I89" s="34">
        <v>5000</v>
      </c>
      <c r="J89" s="34">
        <v>15000</v>
      </c>
      <c r="K89" s="35">
        <v>1000</v>
      </c>
      <c r="L89" s="35"/>
      <c r="M89" s="35"/>
      <c r="N89" s="35">
        <v>1000</v>
      </c>
      <c r="O89" s="35"/>
      <c r="P89" s="35"/>
      <c r="Q89" s="35" t="s">
        <v>122</v>
      </c>
      <c r="R89" s="32"/>
    </row>
    <row r="90" s="11" customFormat="1" ht="18" spans="1:18">
      <c r="A90" s="65" t="s">
        <v>245</v>
      </c>
      <c r="B90" s="32">
        <v>1</v>
      </c>
      <c r="C90" s="69" t="s">
        <v>246</v>
      </c>
      <c r="D90" s="29"/>
      <c r="E90" s="32" t="s">
        <v>80</v>
      </c>
      <c r="F90" s="29">
        <v>1</v>
      </c>
      <c r="G90" s="65" t="s">
        <v>247</v>
      </c>
      <c r="H90" s="32">
        <v>2022</v>
      </c>
      <c r="I90" s="34">
        <v>5000</v>
      </c>
      <c r="J90" s="34">
        <v>15000</v>
      </c>
      <c r="K90" s="35">
        <v>500</v>
      </c>
      <c r="L90" s="35"/>
      <c r="M90" s="35"/>
      <c r="N90" s="35">
        <v>500</v>
      </c>
      <c r="O90" s="35"/>
      <c r="P90" s="35"/>
      <c r="Q90" s="35" t="s">
        <v>122</v>
      </c>
      <c r="R90" s="32"/>
    </row>
    <row r="91" ht="13.5" spans="1:18">
      <c r="A91" s="31" t="s">
        <v>248</v>
      </c>
      <c r="B91" s="34">
        <f>SUM(B92:B92)</f>
        <v>4</v>
      </c>
      <c r="C91" s="33"/>
      <c r="D91" s="29"/>
      <c r="E91" s="32" t="s">
        <v>98</v>
      </c>
      <c r="F91" s="34">
        <f t="shared" ref="F91:P91" si="35">SUM(F92:F92)</f>
        <v>4</v>
      </c>
      <c r="G91" s="33" t="s">
        <v>249</v>
      </c>
      <c r="H91" s="32"/>
      <c r="I91" s="34">
        <f t="shared" si="35"/>
        <v>1652</v>
      </c>
      <c r="J91" s="34">
        <f t="shared" si="35"/>
        <v>6608</v>
      </c>
      <c r="K91" s="34">
        <f t="shared" si="35"/>
        <v>1000</v>
      </c>
      <c r="L91" s="34">
        <f t="shared" si="35"/>
        <v>0</v>
      </c>
      <c r="M91" s="34">
        <f t="shared" si="35"/>
        <v>0</v>
      </c>
      <c r="N91" s="34">
        <f t="shared" si="35"/>
        <v>1000</v>
      </c>
      <c r="O91" s="34">
        <f t="shared" si="35"/>
        <v>0</v>
      </c>
      <c r="P91" s="34">
        <f t="shared" si="35"/>
        <v>0</v>
      </c>
      <c r="Q91" s="35"/>
      <c r="R91" s="32"/>
    </row>
    <row r="92" s="11" customFormat="1" spans="1:240">
      <c r="A92" s="65" t="s">
        <v>250</v>
      </c>
      <c r="B92" s="32">
        <v>4</v>
      </c>
      <c r="C92" s="33" t="s">
        <v>34</v>
      </c>
      <c r="D92" s="29"/>
      <c r="E92" s="32" t="s">
        <v>98</v>
      </c>
      <c r="F92" s="32">
        <v>4</v>
      </c>
      <c r="G92" s="65" t="s">
        <v>251</v>
      </c>
      <c r="H92" s="32">
        <v>2022</v>
      </c>
      <c r="I92" s="34">
        <v>1652</v>
      </c>
      <c r="J92" s="34">
        <f>I92*4</f>
        <v>6608</v>
      </c>
      <c r="K92" s="35">
        <v>1000</v>
      </c>
      <c r="L92" s="35"/>
      <c r="M92" s="35"/>
      <c r="N92" s="35">
        <v>1000</v>
      </c>
      <c r="O92" s="35"/>
      <c r="P92" s="35"/>
      <c r="Q92" s="35" t="s">
        <v>122</v>
      </c>
      <c r="R92" s="32"/>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row>
    <row r="93" s="5" customFormat="1" spans="1:255">
      <c r="A93" s="48" t="s">
        <v>252</v>
      </c>
      <c r="B93" s="29">
        <f>B94+B104+B113+B115</f>
        <v>17</v>
      </c>
      <c r="C93" s="29" t="s">
        <v>26</v>
      </c>
      <c r="D93" s="29" t="s">
        <v>26</v>
      </c>
      <c r="E93" s="29" t="s">
        <v>26</v>
      </c>
      <c r="F93" s="29" t="s">
        <v>26</v>
      </c>
      <c r="G93" s="29" t="s">
        <v>26</v>
      </c>
      <c r="H93" s="29"/>
      <c r="I93" s="29">
        <f t="shared" ref="I93:P93" si="36">I94+I104+I113+I115</f>
        <v>16981.75</v>
      </c>
      <c r="J93" s="29">
        <f t="shared" si="36"/>
        <v>67923</v>
      </c>
      <c r="K93" s="55">
        <f t="shared" si="36"/>
        <v>5145.61</v>
      </c>
      <c r="L93" s="55">
        <f t="shared" si="36"/>
        <v>300</v>
      </c>
      <c r="M93" s="55">
        <f t="shared" si="36"/>
        <v>0</v>
      </c>
      <c r="N93" s="55">
        <f t="shared" si="36"/>
        <v>4845.61</v>
      </c>
      <c r="O93" s="55">
        <f t="shared" si="36"/>
        <v>0</v>
      </c>
      <c r="P93" s="55">
        <f t="shared" si="36"/>
        <v>0</v>
      </c>
      <c r="Q93" s="55"/>
      <c r="R93" s="29"/>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row>
    <row r="94" ht="13.5" spans="1:18">
      <c r="A94" s="31" t="s">
        <v>253</v>
      </c>
      <c r="B94" s="32">
        <f>B95+B97+B98+B99</f>
        <v>12</v>
      </c>
      <c r="C94" s="29"/>
      <c r="D94" s="32"/>
      <c r="E94" s="32" t="s">
        <v>26</v>
      </c>
      <c r="F94" s="32" t="s">
        <v>26</v>
      </c>
      <c r="G94" s="32" t="s">
        <v>26</v>
      </c>
      <c r="H94" s="32"/>
      <c r="I94" s="32">
        <f t="shared" ref="I94:P94" si="37">I95+I97+I98+I99</f>
        <v>8028.5</v>
      </c>
      <c r="J94" s="32">
        <f t="shared" si="37"/>
        <v>32110</v>
      </c>
      <c r="K94" s="32">
        <f t="shared" si="37"/>
        <v>2104.65</v>
      </c>
      <c r="L94" s="32">
        <f t="shared" si="37"/>
        <v>300</v>
      </c>
      <c r="M94" s="32">
        <f t="shared" si="37"/>
        <v>0</v>
      </c>
      <c r="N94" s="32">
        <f t="shared" si="37"/>
        <v>1804.65</v>
      </c>
      <c r="O94" s="32">
        <f t="shared" si="37"/>
        <v>0</v>
      </c>
      <c r="P94" s="32">
        <f t="shared" si="37"/>
        <v>0</v>
      </c>
      <c r="Q94" s="35" t="s">
        <v>134</v>
      </c>
      <c r="R94" s="32"/>
    </row>
    <row r="95" ht="13.5" spans="1:18">
      <c r="A95" s="31" t="s">
        <v>254</v>
      </c>
      <c r="B95" s="34">
        <f>SUM(B96:B96)</f>
        <v>1</v>
      </c>
      <c r="C95" s="29"/>
      <c r="D95" s="29"/>
      <c r="E95" s="32" t="s">
        <v>169</v>
      </c>
      <c r="F95" s="34">
        <f t="shared" ref="F95:P95" si="38">SUM(F96:F96)</f>
        <v>1000</v>
      </c>
      <c r="G95" s="33" t="s">
        <v>255</v>
      </c>
      <c r="H95" s="32"/>
      <c r="I95" s="34">
        <f t="shared" si="38"/>
        <v>251</v>
      </c>
      <c r="J95" s="34">
        <f t="shared" si="38"/>
        <v>1000</v>
      </c>
      <c r="K95" s="35">
        <f t="shared" si="38"/>
        <v>300</v>
      </c>
      <c r="L95" s="35">
        <f t="shared" si="38"/>
        <v>300</v>
      </c>
      <c r="M95" s="35">
        <f t="shared" si="38"/>
        <v>0</v>
      </c>
      <c r="N95" s="35">
        <f t="shared" si="38"/>
        <v>0</v>
      </c>
      <c r="O95" s="35">
        <f t="shared" si="38"/>
        <v>0</v>
      </c>
      <c r="P95" s="35">
        <f t="shared" si="38"/>
        <v>0</v>
      </c>
      <c r="Q95" s="35" t="s">
        <v>134</v>
      </c>
      <c r="R95" s="32"/>
    </row>
    <row r="96" s="6" customFormat="1" spans="1:240">
      <c r="A96" s="37" t="s">
        <v>256</v>
      </c>
      <c r="B96" s="32">
        <v>1</v>
      </c>
      <c r="C96" s="32" t="s">
        <v>34</v>
      </c>
      <c r="D96" s="32"/>
      <c r="E96" s="32" t="s">
        <v>169</v>
      </c>
      <c r="F96" s="32">
        <v>1000</v>
      </c>
      <c r="G96" s="33" t="s">
        <v>257</v>
      </c>
      <c r="H96" s="32">
        <v>2022</v>
      </c>
      <c r="I96" s="34">
        <v>251</v>
      </c>
      <c r="J96" s="32">
        <v>1000</v>
      </c>
      <c r="K96" s="35">
        <f>L96+M96+N96+O96+P96</f>
        <v>300</v>
      </c>
      <c r="L96" s="35">
        <v>300</v>
      </c>
      <c r="M96" s="35"/>
      <c r="N96" s="35"/>
      <c r="O96" s="35"/>
      <c r="P96" s="35"/>
      <c r="Q96" s="35" t="s">
        <v>134</v>
      </c>
      <c r="R96" s="3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ht="13.5" spans="1:18">
      <c r="A97" s="31" t="s">
        <v>258</v>
      </c>
      <c r="B97" s="34"/>
      <c r="C97" s="29"/>
      <c r="D97" s="29"/>
      <c r="E97" s="32" t="s">
        <v>259</v>
      </c>
      <c r="F97" s="34"/>
      <c r="G97" s="33"/>
      <c r="H97" s="32"/>
      <c r="I97" s="34"/>
      <c r="J97" s="34"/>
      <c r="K97" s="35"/>
      <c r="L97" s="35"/>
      <c r="M97" s="35"/>
      <c r="N97" s="35"/>
      <c r="O97" s="35"/>
      <c r="P97" s="35"/>
      <c r="Q97" s="35" t="s">
        <v>134</v>
      </c>
      <c r="R97" s="32"/>
    </row>
    <row r="98" ht="13.5" spans="1:18">
      <c r="A98" s="31" t="s">
        <v>260</v>
      </c>
      <c r="B98" s="34"/>
      <c r="C98" s="29"/>
      <c r="D98" s="29"/>
      <c r="E98" s="32" t="s">
        <v>259</v>
      </c>
      <c r="F98" s="34"/>
      <c r="G98" s="33"/>
      <c r="H98" s="32"/>
      <c r="I98" s="34"/>
      <c r="J98" s="34"/>
      <c r="K98" s="35"/>
      <c r="L98" s="35"/>
      <c r="M98" s="35"/>
      <c r="N98" s="35"/>
      <c r="O98" s="35"/>
      <c r="P98" s="35"/>
      <c r="Q98" s="35" t="s">
        <v>134</v>
      </c>
      <c r="R98" s="32"/>
    </row>
    <row r="99" ht="13.5" spans="1:18">
      <c r="A99" s="31" t="s">
        <v>261</v>
      </c>
      <c r="B99" s="34">
        <f>SUM(B100:B103)</f>
        <v>11</v>
      </c>
      <c r="C99" s="29"/>
      <c r="D99" s="29"/>
      <c r="E99" s="32" t="s">
        <v>98</v>
      </c>
      <c r="F99" s="34">
        <f t="shared" ref="F99:P99" si="39">SUM(F100:F103)</f>
        <v>11</v>
      </c>
      <c r="G99" s="33" t="s">
        <v>262</v>
      </c>
      <c r="H99" s="32"/>
      <c r="I99" s="34">
        <f t="shared" si="39"/>
        <v>7777.5</v>
      </c>
      <c r="J99" s="34">
        <f t="shared" si="39"/>
        <v>31110</v>
      </c>
      <c r="K99" s="35">
        <f t="shared" si="39"/>
        <v>1804.65</v>
      </c>
      <c r="L99" s="35">
        <f t="shared" si="39"/>
        <v>0</v>
      </c>
      <c r="M99" s="35">
        <f t="shared" si="39"/>
        <v>0</v>
      </c>
      <c r="N99" s="35">
        <f t="shared" si="39"/>
        <v>1804.65</v>
      </c>
      <c r="O99" s="35">
        <f t="shared" si="39"/>
        <v>0</v>
      </c>
      <c r="P99" s="35">
        <f t="shared" si="39"/>
        <v>0</v>
      </c>
      <c r="Q99" s="35" t="s">
        <v>134</v>
      </c>
      <c r="R99" s="32"/>
    </row>
    <row r="100" s="6" customFormat="1" ht="31.5" spans="1:240">
      <c r="A100" s="37" t="s">
        <v>263</v>
      </c>
      <c r="B100" s="40">
        <v>1</v>
      </c>
      <c r="C100" s="33" t="s">
        <v>34</v>
      </c>
      <c r="D100" s="29"/>
      <c r="E100" s="32" t="s">
        <v>98</v>
      </c>
      <c r="F100" s="40">
        <v>1</v>
      </c>
      <c r="G100" s="33" t="s">
        <v>264</v>
      </c>
      <c r="H100" s="40">
        <v>2022</v>
      </c>
      <c r="I100" s="34">
        <f>J100/4</f>
        <v>965</v>
      </c>
      <c r="J100" s="38">
        <v>3860</v>
      </c>
      <c r="K100" s="35">
        <f>L100+M100+N100+O100+P100</f>
        <v>84.85</v>
      </c>
      <c r="L100" s="35"/>
      <c r="M100" s="35"/>
      <c r="N100" s="35">
        <v>84.85</v>
      </c>
      <c r="O100" s="35"/>
      <c r="P100" s="35"/>
      <c r="Q100" s="35" t="s">
        <v>134</v>
      </c>
      <c r="R100" s="3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row>
    <row r="101" s="6" customFormat="1" ht="31.5" spans="1:240">
      <c r="A101" s="37" t="s">
        <v>268</v>
      </c>
      <c r="B101" s="40">
        <v>2</v>
      </c>
      <c r="C101" s="33" t="s">
        <v>34</v>
      </c>
      <c r="D101" s="29"/>
      <c r="E101" s="32" t="s">
        <v>98</v>
      </c>
      <c r="F101" s="40">
        <v>2</v>
      </c>
      <c r="G101" s="33" t="s">
        <v>270</v>
      </c>
      <c r="H101" s="40">
        <v>2022</v>
      </c>
      <c r="I101" s="34">
        <f>J101/4</f>
        <v>5600</v>
      </c>
      <c r="J101" s="38">
        <v>22400</v>
      </c>
      <c r="K101" s="35">
        <f>L101+M101+N101+O101+P101</f>
        <v>1235</v>
      </c>
      <c r="L101" s="35"/>
      <c r="M101" s="35"/>
      <c r="N101" s="35">
        <v>1235</v>
      </c>
      <c r="O101" s="35"/>
      <c r="P101" s="35"/>
      <c r="Q101" s="35" t="s">
        <v>134</v>
      </c>
      <c r="R101" s="3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row>
    <row r="102" s="6" customFormat="1" ht="31.5" spans="1:240">
      <c r="A102" s="37" t="s">
        <v>272</v>
      </c>
      <c r="B102" s="40">
        <v>3</v>
      </c>
      <c r="C102" s="33" t="s">
        <v>34</v>
      </c>
      <c r="D102" s="29"/>
      <c r="E102" s="32" t="s">
        <v>98</v>
      </c>
      <c r="F102" s="40">
        <v>3</v>
      </c>
      <c r="G102" s="33" t="s">
        <v>274</v>
      </c>
      <c r="H102" s="40">
        <v>2022</v>
      </c>
      <c r="I102" s="34">
        <f>J102/4</f>
        <v>587.5</v>
      </c>
      <c r="J102" s="38">
        <v>2350</v>
      </c>
      <c r="K102" s="35">
        <f>L102+M102+N102+O102+P102</f>
        <v>211.5</v>
      </c>
      <c r="L102" s="35"/>
      <c r="M102" s="35"/>
      <c r="N102" s="35">
        <v>211.5</v>
      </c>
      <c r="O102" s="35"/>
      <c r="P102" s="35"/>
      <c r="Q102" s="35" t="s">
        <v>134</v>
      </c>
      <c r="R102" s="3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row>
    <row r="103" s="6" customFormat="1" ht="42" spans="1:240">
      <c r="A103" s="37" t="s">
        <v>278</v>
      </c>
      <c r="B103" s="40">
        <v>5</v>
      </c>
      <c r="C103" s="33" t="s">
        <v>34</v>
      </c>
      <c r="D103" s="29"/>
      <c r="E103" s="32" t="s">
        <v>98</v>
      </c>
      <c r="F103" s="40">
        <v>5</v>
      </c>
      <c r="G103" s="33" t="s">
        <v>280</v>
      </c>
      <c r="H103" s="40">
        <v>2022</v>
      </c>
      <c r="I103" s="34">
        <f>J103/4</f>
        <v>625</v>
      </c>
      <c r="J103" s="38">
        <v>2500</v>
      </c>
      <c r="K103" s="35">
        <f>L103+M103+N103+O103+P103</f>
        <v>273.3</v>
      </c>
      <c r="L103" s="35"/>
      <c r="M103" s="35"/>
      <c r="N103" s="35">
        <v>273.3</v>
      </c>
      <c r="O103" s="35"/>
      <c r="P103" s="35"/>
      <c r="Q103" s="35" t="s">
        <v>134</v>
      </c>
      <c r="R103" s="3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row>
    <row r="104" ht="13.5" spans="1:18">
      <c r="A104" s="31" t="s">
        <v>284</v>
      </c>
      <c r="B104" s="32">
        <f>B105+B107+B109+B111</f>
        <v>5</v>
      </c>
      <c r="C104" s="29" t="s">
        <v>26</v>
      </c>
      <c r="D104" s="32" t="s">
        <v>26</v>
      </c>
      <c r="E104" s="32" t="s">
        <v>26</v>
      </c>
      <c r="F104" s="32" t="s">
        <v>26</v>
      </c>
      <c r="G104" s="32" t="s">
        <v>26</v>
      </c>
      <c r="H104" s="32"/>
      <c r="I104" s="32">
        <f t="shared" ref="I104:P104" si="40">I105+I107+I109+I111</f>
        <v>8953.25</v>
      </c>
      <c r="J104" s="32">
        <f t="shared" si="40"/>
        <v>35813</v>
      </c>
      <c r="K104" s="32">
        <f t="shared" si="40"/>
        <v>3040.96</v>
      </c>
      <c r="L104" s="32">
        <f t="shared" si="40"/>
        <v>0</v>
      </c>
      <c r="M104" s="32">
        <f t="shared" si="40"/>
        <v>0</v>
      </c>
      <c r="N104" s="32">
        <f t="shared" si="40"/>
        <v>3040.96</v>
      </c>
      <c r="O104" s="32">
        <f t="shared" si="40"/>
        <v>0</v>
      </c>
      <c r="P104" s="32">
        <f t="shared" si="40"/>
        <v>0</v>
      </c>
      <c r="Q104" s="35"/>
      <c r="R104" s="32"/>
    </row>
    <row r="105" ht="13.5" spans="1:18">
      <c r="A105" s="31" t="s">
        <v>285</v>
      </c>
      <c r="B105" s="34">
        <f>SUM(B106:B106)</f>
        <v>2</v>
      </c>
      <c r="C105" s="32" t="s">
        <v>26</v>
      </c>
      <c r="D105" s="29"/>
      <c r="E105" s="32" t="s">
        <v>80</v>
      </c>
      <c r="F105" s="34">
        <f t="shared" ref="F105:P105" si="41">SUM(F106:F106)</f>
        <v>2</v>
      </c>
      <c r="G105" s="33" t="s">
        <v>286</v>
      </c>
      <c r="H105" s="32"/>
      <c r="I105" s="34">
        <f t="shared" si="41"/>
        <v>1320</v>
      </c>
      <c r="J105" s="34">
        <f t="shared" si="41"/>
        <v>5280</v>
      </c>
      <c r="K105" s="35">
        <f t="shared" si="41"/>
        <v>500</v>
      </c>
      <c r="L105" s="35">
        <f t="shared" si="41"/>
        <v>0</v>
      </c>
      <c r="M105" s="35">
        <f t="shared" si="41"/>
        <v>0</v>
      </c>
      <c r="N105" s="35">
        <f t="shared" si="41"/>
        <v>500</v>
      </c>
      <c r="O105" s="35">
        <f t="shared" si="41"/>
        <v>0</v>
      </c>
      <c r="P105" s="35">
        <f t="shared" si="41"/>
        <v>0</v>
      </c>
      <c r="Q105" s="35"/>
      <c r="R105" s="32"/>
    </row>
    <row r="106" s="6" customFormat="1" spans="1:240">
      <c r="A106" s="37" t="s">
        <v>287</v>
      </c>
      <c r="B106" s="46">
        <v>2</v>
      </c>
      <c r="C106" s="33" t="s">
        <v>34</v>
      </c>
      <c r="D106" s="29"/>
      <c r="E106" s="32" t="s">
        <v>80</v>
      </c>
      <c r="F106" s="46">
        <v>2</v>
      </c>
      <c r="G106" s="41" t="s">
        <v>288</v>
      </c>
      <c r="H106" s="46">
        <v>2022</v>
      </c>
      <c r="I106" s="34">
        <v>1320</v>
      </c>
      <c r="J106" s="34">
        <f>I106*4</f>
        <v>5280</v>
      </c>
      <c r="K106" s="35">
        <f>L106+M106+N106+O106+P106</f>
        <v>500</v>
      </c>
      <c r="L106" s="35"/>
      <c r="M106" s="35"/>
      <c r="N106" s="35">
        <v>500</v>
      </c>
      <c r="O106" s="35"/>
      <c r="P106" s="35"/>
      <c r="Q106" s="35" t="s">
        <v>289</v>
      </c>
      <c r="R106" s="3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row>
    <row r="107" ht="13.5" spans="1:18">
      <c r="A107" s="31" t="s">
        <v>290</v>
      </c>
      <c r="B107" s="34">
        <f>SUM(B108:B108)</f>
        <v>2</v>
      </c>
      <c r="C107" s="29"/>
      <c r="D107" s="29"/>
      <c r="E107" s="32" t="s">
        <v>98</v>
      </c>
      <c r="F107" s="34">
        <f t="shared" ref="F107:P107" si="42">SUM(F108:F108)</f>
        <v>2</v>
      </c>
      <c r="G107" s="33" t="s">
        <v>291</v>
      </c>
      <c r="H107" s="32"/>
      <c r="I107" s="34">
        <f t="shared" si="42"/>
        <v>2356</v>
      </c>
      <c r="J107" s="34">
        <f t="shared" si="42"/>
        <v>9424</v>
      </c>
      <c r="K107" s="35">
        <f t="shared" si="42"/>
        <v>1000</v>
      </c>
      <c r="L107" s="35">
        <f t="shared" si="42"/>
        <v>0</v>
      </c>
      <c r="M107" s="35">
        <f t="shared" si="42"/>
        <v>0</v>
      </c>
      <c r="N107" s="35">
        <f t="shared" si="42"/>
        <v>1000</v>
      </c>
      <c r="O107" s="35">
        <f t="shared" si="42"/>
        <v>0</v>
      </c>
      <c r="P107" s="35">
        <f t="shared" si="42"/>
        <v>0</v>
      </c>
      <c r="Q107" s="35" t="s">
        <v>289</v>
      </c>
      <c r="R107" s="32"/>
    </row>
    <row r="108" s="6" customFormat="1" spans="1:240">
      <c r="A108" s="37" t="s">
        <v>292</v>
      </c>
      <c r="B108" s="32">
        <v>2</v>
      </c>
      <c r="C108" s="33" t="s">
        <v>34</v>
      </c>
      <c r="D108" s="29"/>
      <c r="E108" s="32" t="s">
        <v>98</v>
      </c>
      <c r="F108" s="32">
        <v>2</v>
      </c>
      <c r="G108" s="41" t="s">
        <v>293</v>
      </c>
      <c r="H108" s="46">
        <v>2022</v>
      </c>
      <c r="I108" s="34">
        <v>2356</v>
      </c>
      <c r="J108" s="34">
        <f>I108*4</f>
        <v>9424</v>
      </c>
      <c r="K108" s="35">
        <f>L108+M108+N108+O108+P108</f>
        <v>1000</v>
      </c>
      <c r="L108" s="35"/>
      <c r="M108" s="35"/>
      <c r="N108" s="35">
        <v>1000</v>
      </c>
      <c r="O108" s="35"/>
      <c r="P108" s="35"/>
      <c r="Q108" s="35" t="s">
        <v>289</v>
      </c>
      <c r="R108" s="3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row>
    <row r="109" ht="13.5" spans="1:18">
      <c r="A109" s="31" t="s">
        <v>294</v>
      </c>
      <c r="B109" s="32"/>
      <c r="C109" s="29"/>
      <c r="D109" s="29"/>
      <c r="E109" s="32" t="s">
        <v>98</v>
      </c>
      <c r="F109" s="29"/>
      <c r="G109" s="32"/>
      <c r="H109" s="32"/>
      <c r="I109" s="34"/>
      <c r="J109" s="34"/>
      <c r="K109" s="35"/>
      <c r="L109" s="35"/>
      <c r="M109" s="35"/>
      <c r="N109" s="35"/>
      <c r="O109" s="35"/>
      <c r="P109" s="35"/>
      <c r="Q109" s="35" t="s">
        <v>289</v>
      </c>
      <c r="R109" s="32"/>
    </row>
    <row r="110" ht="13.5" spans="1:18">
      <c r="A110" s="31" t="s">
        <v>183</v>
      </c>
      <c r="B110" s="32"/>
      <c r="C110" s="29"/>
      <c r="D110" s="29"/>
      <c r="E110" s="32" t="s">
        <v>98</v>
      </c>
      <c r="F110" s="29"/>
      <c r="G110" s="32"/>
      <c r="H110" s="32"/>
      <c r="I110" s="34"/>
      <c r="J110" s="34"/>
      <c r="K110" s="35"/>
      <c r="L110" s="35"/>
      <c r="M110" s="35"/>
      <c r="N110" s="35"/>
      <c r="O110" s="35"/>
      <c r="P110" s="35"/>
      <c r="Q110" s="35" t="s">
        <v>289</v>
      </c>
      <c r="R110" s="32"/>
    </row>
    <row r="111" ht="13.5" spans="1:18">
      <c r="A111" s="31" t="s">
        <v>295</v>
      </c>
      <c r="B111" s="34">
        <f>SUM(B112:B112)</f>
        <v>1</v>
      </c>
      <c r="C111" s="29"/>
      <c r="D111" s="29"/>
      <c r="E111" s="32" t="s">
        <v>98</v>
      </c>
      <c r="F111" s="34">
        <f t="shared" ref="F111:P111" si="43">SUM(F112:F112)</f>
        <v>1</v>
      </c>
      <c r="G111" s="33" t="s">
        <v>296</v>
      </c>
      <c r="H111" s="32"/>
      <c r="I111" s="34">
        <f t="shared" si="43"/>
        <v>5277.25</v>
      </c>
      <c r="J111" s="34">
        <f t="shared" si="43"/>
        <v>21109</v>
      </c>
      <c r="K111" s="35">
        <f t="shared" si="43"/>
        <v>1540.96</v>
      </c>
      <c r="L111" s="35">
        <f t="shared" si="43"/>
        <v>0</v>
      </c>
      <c r="M111" s="35">
        <f t="shared" si="43"/>
        <v>0</v>
      </c>
      <c r="N111" s="35">
        <f t="shared" si="43"/>
        <v>1540.96</v>
      </c>
      <c r="O111" s="35">
        <f t="shared" si="43"/>
        <v>0</v>
      </c>
      <c r="P111" s="35">
        <f t="shared" si="43"/>
        <v>0</v>
      </c>
      <c r="Q111" s="35" t="s">
        <v>289</v>
      </c>
      <c r="R111" s="32"/>
    </row>
    <row r="112" s="6" customFormat="1" ht="21" spans="1:240">
      <c r="A112" s="37" t="s">
        <v>297</v>
      </c>
      <c r="B112" s="40">
        <v>1</v>
      </c>
      <c r="C112" s="33" t="s">
        <v>34</v>
      </c>
      <c r="D112" s="29"/>
      <c r="E112" s="32" t="s">
        <v>98</v>
      </c>
      <c r="F112" s="40">
        <v>1</v>
      </c>
      <c r="G112" s="33" t="s">
        <v>298</v>
      </c>
      <c r="H112" s="40">
        <v>2022</v>
      </c>
      <c r="I112" s="34">
        <f>J112/4</f>
        <v>5277.25</v>
      </c>
      <c r="J112" s="34">
        <v>21109</v>
      </c>
      <c r="K112" s="35">
        <f>L112+M112+N112+O112+P112</f>
        <v>1540.96</v>
      </c>
      <c r="L112" s="35"/>
      <c r="M112" s="35"/>
      <c r="N112" s="35">
        <v>1540.96</v>
      </c>
      <c r="O112" s="35"/>
      <c r="P112" s="35"/>
      <c r="Q112" s="35" t="s">
        <v>289</v>
      </c>
      <c r="R112" s="3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row>
    <row r="113" ht="13.5" spans="1:18">
      <c r="A113" s="31" t="s">
        <v>299</v>
      </c>
      <c r="B113" s="32"/>
      <c r="C113" s="29"/>
      <c r="D113" s="29"/>
      <c r="E113" s="32" t="s">
        <v>98</v>
      </c>
      <c r="F113" s="29"/>
      <c r="G113" s="32"/>
      <c r="H113" s="32"/>
      <c r="I113" s="34"/>
      <c r="J113" s="34"/>
      <c r="K113" s="35"/>
      <c r="L113" s="35"/>
      <c r="M113" s="35"/>
      <c r="N113" s="35"/>
      <c r="O113" s="35"/>
      <c r="P113" s="35"/>
      <c r="Q113" s="35"/>
      <c r="R113" s="32"/>
    </row>
    <row r="114" ht="13.5" spans="1:18">
      <c r="A114" s="31" t="s">
        <v>183</v>
      </c>
      <c r="B114" s="32"/>
      <c r="C114" s="32" t="s">
        <v>26</v>
      </c>
      <c r="D114" s="29"/>
      <c r="E114" s="32" t="s">
        <v>98</v>
      </c>
      <c r="F114" s="29"/>
      <c r="G114" s="32"/>
      <c r="H114" s="32"/>
      <c r="I114" s="34"/>
      <c r="J114" s="34"/>
      <c r="K114" s="35"/>
      <c r="L114" s="35"/>
      <c r="M114" s="35"/>
      <c r="N114" s="35"/>
      <c r="O114" s="35"/>
      <c r="P114" s="35"/>
      <c r="Q114" s="35"/>
      <c r="R114" s="32"/>
    </row>
    <row r="115" ht="13.5" spans="1:18">
      <c r="A115" s="31" t="s">
        <v>300</v>
      </c>
      <c r="B115" s="32"/>
      <c r="C115" s="29"/>
      <c r="D115" s="29"/>
      <c r="E115" s="32" t="s">
        <v>98</v>
      </c>
      <c r="F115" s="29"/>
      <c r="G115" s="32"/>
      <c r="H115" s="32"/>
      <c r="I115" s="34"/>
      <c r="J115" s="34"/>
      <c r="K115" s="35"/>
      <c r="L115" s="35"/>
      <c r="M115" s="35"/>
      <c r="N115" s="35"/>
      <c r="O115" s="35"/>
      <c r="P115" s="35"/>
      <c r="Q115" s="35"/>
      <c r="R115" s="32"/>
    </row>
    <row r="116" ht="13.5" spans="1:18">
      <c r="A116" s="31" t="s">
        <v>183</v>
      </c>
      <c r="B116" s="32"/>
      <c r="C116" s="29"/>
      <c r="D116" s="29"/>
      <c r="E116" s="32" t="s">
        <v>98</v>
      </c>
      <c r="F116" s="29"/>
      <c r="G116" s="32"/>
      <c r="H116" s="32"/>
      <c r="I116" s="34"/>
      <c r="J116" s="34"/>
      <c r="K116" s="35"/>
      <c r="L116" s="35"/>
      <c r="M116" s="35"/>
      <c r="N116" s="35"/>
      <c r="O116" s="35"/>
      <c r="P116" s="35"/>
      <c r="Q116" s="35"/>
      <c r="R116" s="32"/>
    </row>
    <row r="117" s="5" customFormat="1" spans="1:255">
      <c r="A117" s="48" t="s">
        <v>301</v>
      </c>
      <c r="B117" s="29">
        <f>B118+B120+B122+B124+B126+B133+B135</f>
        <v>52</v>
      </c>
      <c r="C117" s="29"/>
      <c r="D117" s="29" t="s">
        <v>26</v>
      </c>
      <c r="E117" s="29" t="s">
        <v>27</v>
      </c>
      <c r="F117" s="29" t="s">
        <v>26</v>
      </c>
      <c r="G117" s="29" t="s">
        <v>26</v>
      </c>
      <c r="H117" s="29"/>
      <c r="I117" s="29">
        <f t="shared" ref="I117:P117" si="44">I118+I120+I122+I124+I126+I133+I135</f>
        <v>50376</v>
      </c>
      <c r="J117" s="29">
        <f t="shared" si="44"/>
        <v>197098</v>
      </c>
      <c r="K117" s="55">
        <f t="shared" si="44"/>
        <v>40115.09</v>
      </c>
      <c r="L117" s="55">
        <f t="shared" si="44"/>
        <v>3300</v>
      </c>
      <c r="M117" s="55">
        <f t="shared" si="44"/>
        <v>0</v>
      </c>
      <c r="N117" s="55">
        <f t="shared" si="44"/>
        <v>17455.52</v>
      </c>
      <c r="O117" s="55">
        <f t="shared" si="44"/>
        <v>10621.8</v>
      </c>
      <c r="P117" s="55">
        <f t="shared" si="44"/>
        <v>8737.77</v>
      </c>
      <c r="Q117" s="55"/>
      <c r="R117" s="29"/>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row>
    <row r="118" s="12" customFormat="1" spans="1:255">
      <c r="A118" s="31" t="s">
        <v>302</v>
      </c>
      <c r="B118" s="34">
        <f>SUM(B119:B119)</f>
        <v>39</v>
      </c>
      <c r="C118" s="29"/>
      <c r="D118" s="32"/>
      <c r="E118" s="32" t="s">
        <v>303</v>
      </c>
      <c r="F118" s="34">
        <f t="shared" ref="F118:P118" si="45">SUM(F119:F119)</f>
        <v>111.3</v>
      </c>
      <c r="G118" s="33" t="s">
        <v>304</v>
      </c>
      <c r="H118" s="32"/>
      <c r="I118" s="34">
        <f t="shared" si="45"/>
        <v>1540</v>
      </c>
      <c r="J118" s="34">
        <f t="shared" si="45"/>
        <v>6160</v>
      </c>
      <c r="K118" s="35">
        <f t="shared" si="45"/>
        <v>6678</v>
      </c>
      <c r="L118" s="35">
        <f t="shared" si="45"/>
        <v>1200</v>
      </c>
      <c r="M118" s="35">
        <f t="shared" si="45"/>
        <v>0</v>
      </c>
      <c r="N118" s="35">
        <f t="shared" si="45"/>
        <v>5478</v>
      </c>
      <c r="O118" s="35">
        <f t="shared" si="45"/>
        <v>0</v>
      </c>
      <c r="P118" s="35">
        <f t="shared" si="45"/>
        <v>0</v>
      </c>
      <c r="Q118" s="35"/>
      <c r="R118" s="32"/>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row>
    <row r="119" s="13" customFormat="1" spans="1:255">
      <c r="A119" s="37" t="s">
        <v>305</v>
      </c>
      <c r="B119" s="46">
        <v>39</v>
      </c>
      <c r="C119" s="33" t="s">
        <v>34</v>
      </c>
      <c r="D119" s="32"/>
      <c r="E119" s="32" t="s">
        <v>303</v>
      </c>
      <c r="F119" s="46">
        <v>111.3</v>
      </c>
      <c r="G119" s="41" t="s">
        <v>308</v>
      </c>
      <c r="H119" s="46">
        <v>2022</v>
      </c>
      <c r="I119" s="34">
        <v>1540</v>
      </c>
      <c r="J119" s="34">
        <f>I119*4</f>
        <v>6160</v>
      </c>
      <c r="K119" s="35">
        <f>L119+M119+N119+O119+P119</f>
        <v>6678</v>
      </c>
      <c r="L119" s="35">
        <v>1200</v>
      </c>
      <c r="M119" s="35"/>
      <c r="N119" s="35">
        <v>5478</v>
      </c>
      <c r="O119" s="35"/>
      <c r="P119" s="35"/>
      <c r="Q119" s="64" t="s">
        <v>307</v>
      </c>
      <c r="R119" s="3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row>
    <row r="120" s="12" customFormat="1" spans="1:255">
      <c r="A120" s="31" t="s">
        <v>312</v>
      </c>
      <c r="B120" s="34">
        <f>SUM(B121:B121)</f>
        <v>1</v>
      </c>
      <c r="C120" s="29"/>
      <c r="D120" s="32"/>
      <c r="E120" s="32" t="s">
        <v>303</v>
      </c>
      <c r="F120" s="34">
        <f t="shared" ref="F120:P120" si="46">SUM(F121:F121)</f>
        <v>20</v>
      </c>
      <c r="G120" s="33" t="s">
        <v>313</v>
      </c>
      <c r="H120" s="32"/>
      <c r="I120" s="34">
        <f t="shared" si="46"/>
        <v>320</v>
      </c>
      <c r="J120" s="34">
        <f t="shared" si="46"/>
        <v>1280</v>
      </c>
      <c r="K120" s="35">
        <f t="shared" si="46"/>
        <v>600</v>
      </c>
      <c r="L120" s="35">
        <f t="shared" si="46"/>
        <v>600</v>
      </c>
      <c r="M120" s="35">
        <f t="shared" si="46"/>
        <v>0</v>
      </c>
      <c r="N120" s="35">
        <f t="shared" si="46"/>
        <v>0</v>
      </c>
      <c r="O120" s="35">
        <f t="shared" si="46"/>
        <v>0</v>
      </c>
      <c r="P120" s="35">
        <f t="shared" si="46"/>
        <v>0</v>
      </c>
      <c r="Q120" s="35"/>
      <c r="R120" s="32"/>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row>
    <row r="121" s="13" customFormat="1" ht="21" spans="1:255">
      <c r="A121" s="37" t="s">
        <v>314</v>
      </c>
      <c r="B121" s="46">
        <v>1</v>
      </c>
      <c r="C121" s="33" t="s">
        <v>34</v>
      </c>
      <c r="D121" s="32"/>
      <c r="E121" s="32" t="s">
        <v>303</v>
      </c>
      <c r="F121" s="46">
        <v>20</v>
      </c>
      <c r="G121" s="41" t="s">
        <v>315</v>
      </c>
      <c r="H121" s="46">
        <v>2022</v>
      </c>
      <c r="I121" s="34">
        <v>320</v>
      </c>
      <c r="J121" s="34">
        <f>I121*4</f>
        <v>1280</v>
      </c>
      <c r="K121" s="35">
        <f>L121+M121+N121+O121+P121</f>
        <v>600</v>
      </c>
      <c r="L121" s="35">
        <v>600</v>
      </c>
      <c r="M121" s="35"/>
      <c r="N121" s="35"/>
      <c r="O121" s="35"/>
      <c r="P121" s="35"/>
      <c r="Q121" s="64" t="s">
        <v>316</v>
      </c>
      <c r="R121" s="3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row>
    <row r="122" ht="13.5" spans="1:18">
      <c r="A122" s="31" t="s">
        <v>319</v>
      </c>
      <c r="B122" s="34">
        <f>SUM(B123:B123)</f>
        <v>1</v>
      </c>
      <c r="C122" s="29"/>
      <c r="D122" s="29"/>
      <c r="E122" s="32" t="s">
        <v>18</v>
      </c>
      <c r="F122" s="34">
        <f t="shared" ref="F122:P122" si="47">SUM(F123:F123)</f>
        <v>200</v>
      </c>
      <c r="G122" s="33" t="s">
        <v>320</v>
      </c>
      <c r="H122" s="32"/>
      <c r="I122" s="34">
        <f t="shared" si="47"/>
        <v>200</v>
      </c>
      <c r="J122" s="34">
        <f t="shared" si="47"/>
        <v>718</v>
      </c>
      <c r="K122" s="35">
        <f t="shared" si="47"/>
        <v>200</v>
      </c>
      <c r="L122" s="35">
        <f t="shared" si="47"/>
        <v>0</v>
      </c>
      <c r="M122" s="35">
        <f t="shared" si="47"/>
        <v>0</v>
      </c>
      <c r="N122" s="35">
        <f t="shared" si="47"/>
        <v>200</v>
      </c>
      <c r="O122" s="35">
        <f t="shared" si="47"/>
        <v>0</v>
      </c>
      <c r="P122" s="35">
        <f t="shared" si="47"/>
        <v>0</v>
      </c>
      <c r="Q122" s="35"/>
      <c r="R122" s="32"/>
    </row>
    <row r="123" s="6" customFormat="1" spans="1:240">
      <c r="A123" s="37" t="s">
        <v>321</v>
      </c>
      <c r="B123" s="40">
        <v>1</v>
      </c>
      <c r="C123" s="33" t="s">
        <v>34</v>
      </c>
      <c r="D123" s="29"/>
      <c r="E123" s="32" t="s">
        <v>18</v>
      </c>
      <c r="F123" s="32">
        <v>200</v>
      </c>
      <c r="G123" s="33" t="s">
        <v>324</v>
      </c>
      <c r="H123" s="32">
        <v>2022</v>
      </c>
      <c r="I123" s="32">
        <v>200</v>
      </c>
      <c r="J123" s="34">
        <v>718</v>
      </c>
      <c r="K123" s="35">
        <v>200</v>
      </c>
      <c r="L123" s="35"/>
      <c r="M123" s="35"/>
      <c r="N123" s="35">
        <v>200</v>
      </c>
      <c r="O123" s="35"/>
      <c r="P123" s="35"/>
      <c r="Q123" s="64" t="s">
        <v>323</v>
      </c>
      <c r="R123" s="3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row>
    <row r="124" ht="13.5" spans="1:18">
      <c r="A124" s="31" t="s">
        <v>326</v>
      </c>
      <c r="B124" s="34">
        <f>SUM(B125:B125)</f>
        <v>3</v>
      </c>
      <c r="C124" s="29"/>
      <c r="D124" s="29"/>
      <c r="E124" s="32" t="s">
        <v>98</v>
      </c>
      <c r="F124" s="34">
        <f t="shared" ref="F124:P124" si="48">SUM(F125:F125)</f>
        <v>3</v>
      </c>
      <c r="G124" s="33" t="s">
        <v>327</v>
      </c>
      <c r="H124" s="32"/>
      <c r="I124" s="34">
        <f t="shared" si="48"/>
        <v>3250</v>
      </c>
      <c r="J124" s="34">
        <f t="shared" si="48"/>
        <v>11375</v>
      </c>
      <c r="K124" s="35">
        <f t="shared" si="48"/>
        <v>8595.69</v>
      </c>
      <c r="L124" s="35">
        <f t="shared" si="48"/>
        <v>0</v>
      </c>
      <c r="M124" s="35">
        <f t="shared" si="48"/>
        <v>0</v>
      </c>
      <c r="N124" s="35">
        <f t="shared" si="48"/>
        <v>7733.72</v>
      </c>
      <c r="O124" s="35">
        <f t="shared" si="48"/>
        <v>0</v>
      </c>
      <c r="P124" s="35">
        <f t="shared" si="48"/>
        <v>861.97</v>
      </c>
      <c r="Q124" s="35"/>
      <c r="R124" s="32"/>
    </row>
    <row r="125" s="6" customFormat="1" ht="73.5" spans="1:240">
      <c r="A125" s="37" t="s">
        <v>328</v>
      </c>
      <c r="B125" s="40">
        <v>3</v>
      </c>
      <c r="C125" s="33" t="s">
        <v>34</v>
      </c>
      <c r="D125" s="29"/>
      <c r="E125" s="32" t="s">
        <v>98</v>
      </c>
      <c r="F125" s="40">
        <v>3</v>
      </c>
      <c r="G125" s="33" t="s">
        <v>329</v>
      </c>
      <c r="H125" s="40">
        <v>2022</v>
      </c>
      <c r="I125" s="34">
        <v>3250</v>
      </c>
      <c r="J125" s="34">
        <f>I125*3.5</f>
        <v>11375</v>
      </c>
      <c r="K125" s="35">
        <f>L125+M125+N125+O125+P125</f>
        <v>8595.69</v>
      </c>
      <c r="L125" s="35"/>
      <c r="M125" s="35"/>
      <c r="N125" s="35">
        <v>7733.72</v>
      </c>
      <c r="O125" s="35"/>
      <c r="P125" s="35">
        <v>861.97</v>
      </c>
      <c r="Q125" s="64" t="s">
        <v>330</v>
      </c>
      <c r="R125" s="3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row>
    <row r="126" ht="13.5" spans="1:18">
      <c r="A126" s="31" t="s">
        <v>331</v>
      </c>
      <c r="B126" s="32">
        <f>B127+B129+B131</f>
        <v>0</v>
      </c>
      <c r="C126" s="29"/>
      <c r="D126" s="29"/>
      <c r="E126" s="32" t="s">
        <v>98</v>
      </c>
      <c r="F126" s="29"/>
      <c r="G126" s="32"/>
      <c r="H126" s="32"/>
      <c r="I126" s="32">
        <f t="shared" ref="I126:P126" si="49">I127+I129+I131</f>
        <v>0</v>
      </c>
      <c r="J126" s="32">
        <f t="shared" si="49"/>
        <v>0</v>
      </c>
      <c r="K126" s="35">
        <f t="shared" si="49"/>
        <v>0</v>
      </c>
      <c r="L126" s="35">
        <f t="shared" si="49"/>
        <v>0</v>
      </c>
      <c r="M126" s="35">
        <f t="shared" si="49"/>
        <v>0</v>
      </c>
      <c r="N126" s="35">
        <f t="shared" si="49"/>
        <v>0</v>
      </c>
      <c r="O126" s="35">
        <f t="shared" si="49"/>
        <v>0</v>
      </c>
      <c r="P126" s="35">
        <f t="shared" si="49"/>
        <v>0</v>
      </c>
      <c r="Q126" s="35"/>
      <c r="R126" s="32"/>
    </row>
    <row r="127" ht="13.5" spans="1:18">
      <c r="A127" s="31" t="s">
        <v>332</v>
      </c>
      <c r="B127" s="34"/>
      <c r="C127" s="29"/>
      <c r="D127" s="29"/>
      <c r="E127" s="32"/>
      <c r="F127" s="34"/>
      <c r="G127" s="33"/>
      <c r="H127" s="32"/>
      <c r="I127" s="34"/>
      <c r="J127" s="34"/>
      <c r="K127" s="35"/>
      <c r="L127" s="35"/>
      <c r="M127" s="35"/>
      <c r="N127" s="35"/>
      <c r="O127" s="35"/>
      <c r="P127" s="35"/>
      <c r="Q127" s="35"/>
      <c r="R127" s="32"/>
    </row>
    <row r="128" s="5" customFormat="1" spans="1:255">
      <c r="A128" s="31" t="s">
        <v>183</v>
      </c>
      <c r="B128" s="32"/>
      <c r="C128" s="32"/>
      <c r="D128" s="29"/>
      <c r="E128" s="32" t="s">
        <v>98</v>
      </c>
      <c r="F128" s="29"/>
      <c r="G128" s="32"/>
      <c r="H128" s="32"/>
      <c r="I128" s="34"/>
      <c r="J128" s="34"/>
      <c r="K128" s="35"/>
      <c r="L128" s="35"/>
      <c r="M128" s="35"/>
      <c r="N128" s="35"/>
      <c r="O128" s="35"/>
      <c r="P128" s="35"/>
      <c r="Q128" s="35"/>
      <c r="R128" s="32"/>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row>
    <row r="129" ht="13.5" spans="1:18">
      <c r="A129" s="31" t="s">
        <v>340</v>
      </c>
      <c r="B129" s="32"/>
      <c r="C129" s="29"/>
      <c r="D129" s="29"/>
      <c r="E129" s="32" t="s">
        <v>98</v>
      </c>
      <c r="F129" s="29"/>
      <c r="G129" s="32"/>
      <c r="H129" s="32"/>
      <c r="I129" s="34"/>
      <c r="J129" s="34"/>
      <c r="K129" s="35"/>
      <c r="L129" s="35"/>
      <c r="M129" s="35"/>
      <c r="N129" s="35"/>
      <c r="O129" s="35"/>
      <c r="P129" s="35"/>
      <c r="Q129" s="35"/>
      <c r="R129" s="32"/>
    </row>
    <row r="130" s="5" customFormat="1" spans="1:255">
      <c r="A130" s="31" t="s">
        <v>183</v>
      </c>
      <c r="B130" s="32"/>
      <c r="C130" s="32"/>
      <c r="D130" s="29"/>
      <c r="E130" s="32" t="s">
        <v>98</v>
      </c>
      <c r="F130" s="29"/>
      <c r="G130" s="32"/>
      <c r="H130" s="32"/>
      <c r="I130" s="34"/>
      <c r="J130" s="34"/>
      <c r="K130" s="35"/>
      <c r="L130" s="35"/>
      <c r="M130" s="35"/>
      <c r="N130" s="35"/>
      <c r="O130" s="35"/>
      <c r="P130" s="35"/>
      <c r="Q130" s="35"/>
      <c r="R130" s="32"/>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row>
    <row r="131" ht="13.5" spans="1:18">
      <c r="A131" s="31" t="s">
        <v>341</v>
      </c>
      <c r="B131" s="32"/>
      <c r="C131" s="29"/>
      <c r="D131" s="29"/>
      <c r="E131" s="32" t="s">
        <v>98</v>
      </c>
      <c r="F131" s="29"/>
      <c r="G131" s="32"/>
      <c r="H131" s="32"/>
      <c r="I131" s="34"/>
      <c r="J131" s="34"/>
      <c r="K131" s="35"/>
      <c r="L131" s="35"/>
      <c r="M131" s="35"/>
      <c r="N131" s="35"/>
      <c r="O131" s="35"/>
      <c r="P131" s="35"/>
      <c r="Q131" s="35"/>
      <c r="R131" s="32"/>
    </row>
    <row r="132" s="5" customFormat="1" spans="1:255">
      <c r="A132" s="31" t="s">
        <v>183</v>
      </c>
      <c r="B132" s="32"/>
      <c r="C132" s="29"/>
      <c r="D132" s="29"/>
      <c r="E132" s="32" t="s">
        <v>98</v>
      </c>
      <c r="F132" s="29"/>
      <c r="G132" s="32"/>
      <c r="H132" s="32"/>
      <c r="I132" s="34"/>
      <c r="J132" s="34"/>
      <c r="K132" s="35"/>
      <c r="L132" s="35"/>
      <c r="M132" s="35"/>
      <c r="N132" s="35"/>
      <c r="O132" s="35"/>
      <c r="P132" s="35"/>
      <c r="Q132" s="35"/>
      <c r="R132" s="32"/>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row>
    <row r="133" s="12" customFormat="1" spans="1:255">
      <c r="A133" s="31" t="s">
        <v>342</v>
      </c>
      <c r="B133" s="32"/>
      <c r="C133" s="29"/>
      <c r="D133" s="29"/>
      <c r="E133" s="32" t="s">
        <v>98</v>
      </c>
      <c r="F133" s="29"/>
      <c r="G133" s="32"/>
      <c r="H133" s="32"/>
      <c r="I133" s="34"/>
      <c r="J133" s="34"/>
      <c r="K133" s="35"/>
      <c r="L133" s="35"/>
      <c r="M133" s="35"/>
      <c r="N133" s="35"/>
      <c r="O133" s="35"/>
      <c r="P133" s="35"/>
      <c r="Q133" s="35"/>
      <c r="R133" s="32"/>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row>
    <row r="134" s="5" customFormat="1" spans="1:255">
      <c r="A134" s="31" t="s">
        <v>183</v>
      </c>
      <c r="B134" s="32"/>
      <c r="C134" s="29"/>
      <c r="D134" s="29"/>
      <c r="E134" s="32" t="s">
        <v>98</v>
      </c>
      <c r="F134" s="29"/>
      <c r="G134" s="32"/>
      <c r="H134" s="32"/>
      <c r="I134" s="34"/>
      <c r="J134" s="34"/>
      <c r="K134" s="35"/>
      <c r="L134" s="35"/>
      <c r="M134" s="35"/>
      <c r="N134" s="35"/>
      <c r="O134" s="35"/>
      <c r="P134" s="35"/>
      <c r="Q134" s="35"/>
      <c r="R134" s="32"/>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row>
    <row r="135" s="5" customFormat="1" spans="1:255">
      <c r="A135" s="31" t="s">
        <v>343</v>
      </c>
      <c r="B135" s="34">
        <f>SUM(B136:B143)</f>
        <v>8</v>
      </c>
      <c r="C135" s="29"/>
      <c r="D135" s="29"/>
      <c r="E135" s="32" t="s">
        <v>98</v>
      </c>
      <c r="F135" s="34">
        <f t="shared" ref="F135:P135" si="50">SUM(F136:F143)</f>
        <v>7.45</v>
      </c>
      <c r="G135" s="33" t="s">
        <v>344</v>
      </c>
      <c r="H135" s="32"/>
      <c r="I135" s="34">
        <f t="shared" si="50"/>
        <v>45066</v>
      </c>
      <c r="J135" s="34">
        <f t="shared" si="50"/>
        <v>177565</v>
      </c>
      <c r="K135" s="35">
        <f t="shared" si="50"/>
        <v>24041.4</v>
      </c>
      <c r="L135" s="35">
        <f t="shared" si="50"/>
        <v>1500</v>
      </c>
      <c r="M135" s="35">
        <f t="shared" si="50"/>
        <v>0</v>
      </c>
      <c r="N135" s="35">
        <f t="shared" si="50"/>
        <v>4043.8</v>
      </c>
      <c r="O135" s="35">
        <f t="shared" si="50"/>
        <v>10621.8</v>
      </c>
      <c r="P135" s="35">
        <f t="shared" si="50"/>
        <v>7875.8</v>
      </c>
      <c r="Q135" s="35"/>
      <c r="R135" s="32"/>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row>
    <row r="136" s="9" customFormat="1" ht="21" spans="1:255">
      <c r="A136" s="37" t="s">
        <v>345</v>
      </c>
      <c r="B136" s="40">
        <v>1</v>
      </c>
      <c r="C136" s="33" t="s">
        <v>34</v>
      </c>
      <c r="D136" s="29"/>
      <c r="E136" s="32" t="s">
        <v>31</v>
      </c>
      <c r="F136" s="40">
        <v>0.45</v>
      </c>
      <c r="G136" s="33" t="s">
        <v>348</v>
      </c>
      <c r="H136" s="40">
        <v>2022</v>
      </c>
      <c r="I136" s="34">
        <v>5620</v>
      </c>
      <c r="J136" s="34">
        <f>I136*4</f>
        <v>22480</v>
      </c>
      <c r="K136" s="35">
        <f t="shared" ref="K136:K143" si="51">L136+M136+N136+O136+P136</f>
        <v>3600</v>
      </c>
      <c r="L136" s="35"/>
      <c r="M136" s="35"/>
      <c r="N136" s="35"/>
      <c r="O136" s="35"/>
      <c r="P136" s="35">
        <v>3600</v>
      </c>
      <c r="Q136" s="35" t="s">
        <v>347</v>
      </c>
      <c r="R136" s="3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row>
    <row r="137" s="9" customFormat="1" spans="1:255">
      <c r="A137" s="37" t="s">
        <v>349</v>
      </c>
      <c r="B137" s="40">
        <v>1</v>
      </c>
      <c r="C137" s="33" t="s">
        <v>34</v>
      </c>
      <c r="D137" s="29"/>
      <c r="E137" s="32" t="s">
        <v>98</v>
      </c>
      <c r="F137" s="40">
        <v>1</v>
      </c>
      <c r="G137" s="33" t="s">
        <v>350</v>
      </c>
      <c r="H137" s="40">
        <v>2022</v>
      </c>
      <c r="I137" s="34">
        <v>6468</v>
      </c>
      <c r="J137" s="34">
        <f>I137*4</f>
        <v>25872</v>
      </c>
      <c r="K137" s="35">
        <f t="shared" si="51"/>
        <v>150</v>
      </c>
      <c r="L137" s="35">
        <v>150</v>
      </c>
      <c r="M137" s="35"/>
      <c r="N137" s="35"/>
      <c r="O137" s="35"/>
      <c r="P137" s="35"/>
      <c r="Q137" s="35" t="s">
        <v>165</v>
      </c>
      <c r="R137" s="3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row>
    <row r="138" s="9" customFormat="1" spans="1:255">
      <c r="A138" s="37" t="s">
        <v>351</v>
      </c>
      <c r="B138" s="40">
        <v>1</v>
      </c>
      <c r="C138" s="33" t="s">
        <v>34</v>
      </c>
      <c r="D138" s="29"/>
      <c r="E138" s="32" t="s">
        <v>98</v>
      </c>
      <c r="F138" s="40">
        <v>1</v>
      </c>
      <c r="G138" s="37" t="s">
        <v>352</v>
      </c>
      <c r="H138" s="40">
        <v>2022</v>
      </c>
      <c r="I138" s="34">
        <v>6468</v>
      </c>
      <c r="J138" s="34">
        <f>I138*4</f>
        <v>25872</v>
      </c>
      <c r="K138" s="35">
        <f t="shared" si="51"/>
        <v>600</v>
      </c>
      <c r="L138" s="35">
        <v>600</v>
      </c>
      <c r="M138" s="35"/>
      <c r="N138" s="35"/>
      <c r="O138" s="35"/>
      <c r="P138" s="35"/>
      <c r="Q138" s="35" t="s">
        <v>165</v>
      </c>
      <c r="R138" s="3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row>
    <row r="139" s="9" customFormat="1" spans="1:255">
      <c r="A139" s="37" t="s">
        <v>353</v>
      </c>
      <c r="B139" s="40">
        <v>1</v>
      </c>
      <c r="C139" s="33" t="s">
        <v>34</v>
      </c>
      <c r="D139" s="29"/>
      <c r="E139" s="32" t="s">
        <v>98</v>
      </c>
      <c r="F139" s="40">
        <v>1</v>
      </c>
      <c r="G139" s="33" t="s">
        <v>354</v>
      </c>
      <c r="H139" s="40">
        <v>2022</v>
      </c>
      <c r="I139" s="34">
        <v>6468</v>
      </c>
      <c r="J139" s="34">
        <f>I139*4</f>
        <v>25872</v>
      </c>
      <c r="K139" s="35">
        <f t="shared" si="51"/>
        <v>150</v>
      </c>
      <c r="L139" s="35">
        <v>150</v>
      </c>
      <c r="M139" s="35"/>
      <c r="N139" s="35"/>
      <c r="O139" s="35"/>
      <c r="P139" s="35"/>
      <c r="Q139" s="35" t="s">
        <v>165</v>
      </c>
      <c r="R139" s="3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row>
    <row r="140" s="9" customFormat="1" spans="1:255">
      <c r="A140" s="37" t="s">
        <v>355</v>
      </c>
      <c r="B140" s="40">
        <v>1</v>
      </c>
      <c r="C140" s="33" t="s">
        <v>34</v>
      </c>
      <c r="D140" s="29"/>
      <c r="E140" s="32" t="s">
        <v>98</v>
      </c>
      <c r="F140" s="40">
        <v>1</v>
      </c>
      <c r="G140" s="33" t="s">
        <v>356</v>
      </c>
      <c r="H140" s="40">
        <v>2022</v>
      </c>
      <c r="I140" s="34">
        <v>6468</v>
      </c>
      <c r="J140" s="34">
        <f>I140*4</f>
        <v>25872</v>
      </c>
      <c r="K140" s="35">
        <f t="shared" si="51"/>
        <v>600</v>
      </c>
      <c r="L140" s="35">
        <v>600</v>
      </c>
      <c r="M140" s="35"/>
      <c r="N140" s="35"/>
      <c r="O140" s="35"/>
      <c r="P140" s="35"/>
      <c r="Q140" s="35" t="s">
        <v>165</v>
      </c>
      <c r="R140" s="3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row>
    <row r="141" s="9" customFormat="1" ht="31.5" spans="1:255">
      <c r="A141" s="37" t="s">
        <v>361</v>
      </c>
      <c r="B141" s="40">
        <v>1</v>
      </c>
      <c r="C141" s="40" t="s">
        <v>362</v>
      </c>
      <c r="D141" s="40"/>
      <c r="E141" s="40" t="s">
        <v>98</v>
      </c>
      <c r="F141" s="40">
        <v>1</v>
      </c>
      <c r="G141" s="33" t="s">
        <v>364</v>
      </c>
      <c r="H141" s="40">
        <v>2022</v>
      </c>
      <c r="I141" s="40">
        <v>2885</v>
      </c>
      <c r="J141" s="40">
        <v>10392</v>
      </c>
      <c r="K141" s="39">
        <f t="shared" si="51"/>
        <v>1087.4</v>
      </c>
      <c r="L141" s="35"/>
      <c r="M141" s="35"/>
      <c r="N141" s="35">
        <v>643.8</v>
      </c>
      <c r="O141" s="35">
        <v>221.8</v>
      </c>
      <c r="P141" s="35">
        <v>221.8</v>
      </c>
      <c r="Q141" s="39" t="s">
        <v>330</v>
      </c>
      <c r="R141" s="3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row>
    <row r="142" s="9" customFormat="1" ht="63" spans="1:255">
      <c r="A142" s="37" t="s">
        <v>365</v>
      </c>
      <c r="B142" s="40">
        <v>1</v>
      </c>
      <c r="C142" s="32" t="s">
        <v>366</v>
      </c>
      <c r="D142" s="40"/>
      <c r="E142" s="40" t="s">
        <v>98</v>
      </c>
      <c r="F142" s="40">
        <v>1</v>
      </c>
      <c r="G142" s="33" t="s">
        <v>367</v>
      </c>
      <c r="H142" s="40">
        <v>2022</v>
      </c>
      <c r="I142" s="40">
        <v>8889</v>
      </c>
      <c r="J142" s="40">
        <v>34725</v>
      </c>
      <c r="K142" s="39">
        <f t="shared" si="51"/>
        <v>12854</v>
      </c>
      <c r="L142" s="35"/>
      <c r="M142" s="35"/>
      <c r="N142" s="35">
        <v>3400</v>
      </c>
      <c r="O142" s="35">
        <v>5400</v>
      </c>
      <c r="P142" s="35">
        <v>4054</v>
      </c>
      <c r="Q142" s="39" t="s">
        <v>330</v>
      </c>
      <c r="R142" s="3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row>
    <row r="143" s="9" customFormat="1" ht="31.5" spans="1:255">
      <c r="A143" s="37" t="s">
        <v>368</v>
      </c>
      <c r="B143" s="40">
        <v>1</v>
      </c>
      <c r="C143" s="40" t="s">
        <v>369</v>
      </c>
      <c r="D143" s="40" t="s">
        <v>370</v>
      </c>
      <c r="E143" s="40" t="s">
        <v>98</v>
      </c>
      <c r="F143" s="40">
        <v>1</v>
      </c>
      <c r="G143" s="33" t="s">
        <v>371</v>
      </c>
      <c r="H143" s="40">
        <v>2022</v>
      </c>
      <c r="I143" s="40">
        <v>1800</v>
      </c>
      <c r="J143" s="40">
        <v>6480</v>
      </c>
      <c r="K143" s="39">
        <f t="shared" si="51"/>
        <v>5000</v>
      </c>
      <c r="L143" s="35"/>
      <c r="M143" s="35"/>
      <c r="N143" s="35"/>
      <c r="O143" s="35">
        <v>5000</v>
      </c>
      <c r="P143" s="35"/>
      <c r="Q143" s="39" t="s">
        <v>330</v>
      </c>
      <c r="R143" s="3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row>
    <row r="144" s="5" customFormat="1" spans="1:255">
      <c r="A144" s="48" t="s">
        <v>372</v>
      </c>
      <c r="B144" s="29">
        <f>B145+B147+B149+B151</f>
        <v>3</v>
      </c>
      <c r="C144" s="29"/>
      <c r="D144" s="29" t="s">
        <v>26</v>
      </c>
      <c r="E144" s="29" t="s">
        <v>26</v>
      </c>
      <c r="F144" s="29" t="s">
        <v>26</v>
      </c>
      <c r="G144" s="29" t="s">
        <v>26</v>
      </c>
      <c r="H144" s="29"/>
      <c r="I144" s="29">
        <f t="shared" ref="I144:P144" si="52">I145+I147+I149+I151</f>
        <v>3632.5</v>
      </c>
      <c r="J144" s="29">
        <f t="shared" si="52"/>
        <v>14530</v>
      </c>
      <c r="K144" s="55">
        <f t="shared" si="52"/>
        <v>3733.92</v>
      </c>
      <c r="L144" s="55">
        <f t="shared" si="52"/>
        <v>0</v>
      </c>
      <c r="M144" s="55">
        <f t="shared" si="52"/>
        <v>0</v>
      </c>
      <c r="N144" s="55">
        <f t="shared" si="52"/>
        <v>3733.92</v>
      </c>
      <c r="O144" s="55">
        <f t="shared" si="52"/>
        <v>0</v>
      </c>
      <c r="P144" s="55">
        <f t="shared" si="52"/>
        <v>0</v>
      </c>
      <c r="Q144" s="55"/>
      <c r="R144" s="29"/>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row>
    <row r="145" ht="13.5" spans="1:18">
      <c r="A145" s="31" t="s">
        <v>373</v>
      </c>
      <c r="B145" s="32"/>
      <c r="C145" s="29"/>
      <c r="D145" s="29"/>
      <c r="E145" s="32" t="s">
        <v>80</v>
      </c>
      <c r="F145" s="29"/>
      <c r="G145" s="32"/>
      <c r="H145" s="32"/>
      <c r="I145" s="34"/>
      <c r="J145" s="34"/>
      <c r="K145" s="35"/>
      <c r="L145" s="35"/>
      <c r="M145" s="35"/>
      <c r="N145" s="35"/>
      <c r="O145" s="35"/>
      <c r="P145" s="35"/>
      <c r="Q145" s="35"/>
      <c r="R145" s="32"/>
    </row>
    <row r="146" s="5" customFormat="1" spans="1:255">
      <c r="A146" s="31" t="s">
        <v>183</v>
      </c>
      <c r="B146" s="32"/>
      <c r="C146" s="29"/>
      <c r="D146" s="29"/>
      <c r="E146" s="32" t="s">
        <v>80</v>
      </c>
      <c r="F146" s="29"/>
      <c r="G146" s="32"/>
      <c r="H146" s="32"/>
      <c r="I146" s="34"/>
      <c r="J146" s="34"/>
      <c r="K146" s="35"/>
      <c r="L146" s="35"/>
      <c r="M146" s="35"/>
      <c r="N146" s="35"/>
      <c r="O146" s="35"/>
      <c r="P146" s="35"/>
      <c r="Q146" s="35"/>
      <c r="R146" s="32"/>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row>
    <row r="147" ht="13.5" spans="1:18">
      <c r="A147" s="31" t="s">
        <v>374</v>
      </c>
      <c r="B147" s="32"/>
      <c r="C147" s="29"/>
      <c r="D147" s="29"/>
      <c r="E147" s="32" t="s">
        <v>80</v>
      </c>
      <c r="F147" s="29"/>
      <c r="G147" s="32"/>
      <c r="H147" s="32"/>
      <c r="I147" s="34"/>
      <c r="J147" s="34"/>
      <c r="K147" s="35"/>
      <c r="L147" s="35"/>
      <c r="M147" s="35"/>
      <c r="N147" s="35"/>
      <c r="O147" s="35"/>
      <c r="P147" s="35"/>
      <c r="Q147" s="35"/>
      <c r="R147" s="32"/>
    </row>
    <row r="148" s="5" customFormat="1" spans="1:255">
      <c r="A148" s="31" t="s">
        <v>183</v>
      </c>
      <c r="B148" s="32"/>
      <c r="C148" s="29"/>
      <c r="D148" s="29"/>
      <c r="E148" s="32" t="s">
        <v>80</v>
      </c>
      <c r="F148" s="29"/>
      <c r="G148" s="32"/>
      <c r="H148" s="32"/>
      <c r="I148" s="34"/>
      <c r="J148" s="34"/>
      <c r="K148" s="35"/>
      <c r="L148" s="35"/>
      <c r="M148" s="35"/>
      <c r="N148" s="35"/>
      <c r="O148" s="35"/>
      <c r="P148" s="35"/>
      <c r="Q148" s="35"/>
      <c r="R148" s="32"/>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row>
    <row r="149" s="5" customFormat="1" spans="1:255">
      <c r="A149" s="31" t="s">
        <v>375</v>
      </c>
      <c r="B149" s="32"/>
      <c r="C149" s="29"/>
      <c r="D149" s="29"/>
      <c r="E149" s="32" t="s">
        <v>80</v>
      </c>
      <c r="F149" s="29"/>
      <c r="G149" s="32"/>
      <c r="H149" s="32"/>
      <c r="I149" s="34"/>
      <c r="J149" s="34"/>
      <c r="K149" s="35"/>
      <c r="L149" s="35"/>
      <c r="M149" s="35"/>
      <c r="N149" s="35"/>
      <c r="O149" s="35"/>
      <c r="P149" s="35"/>
      <c r="Q149" s="35"/>
      <c r="R149" s="32"/>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row>
    <row r="150" s="5" customFormat="1" spans="1:255">
      <c r="A150" s="31" t="s">
        <v>183</v>
      </c>
      <c r="B150" s="32"/>
      <c r="C150" s="29"/>
      <c r="D150" s="29"/>
      <c r="E150" s="32" t="s">
        <v>80</v>
      </c>
      <c r="F150" s="29"/>
      <c r="G150" s="32"/>
      <c r="H150" s="32"/>
      <c r="I150" s="34"/>
      <c r="J150" s="34"/>
      <c r="K150" s="35"/>
      <c r="L150" s="35"/>
      <c r="M150" s="35"/>
      <c r="N150" s="35"/>
      <c r="O150" s="35"/>
      <c r="P150" s="35"/>
      <c r="Q150" s="35"/>
      <c r="R150" s="32"/>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row>
    <row r="151" ht="13.5" spans="1:18">
      <c r="A151" s="31" t="s">
        <v>376</v>
      </c>
      <c r="B151" s="34">
        <f>SUM(B152:B154)</f>
        <v>3</v>
      </c>
      <c r="C151" s="29"/>
      <c r="D151" s="32"/>
      <c r="E151" s="32" t="s">
        <v>80</v>
      </c>
      <c r="F151" s="34">
        <f t="shared" ref="F151:P151" si="53">SUM(F152:F154)</f>
        <v>14530</v>
      </c>
      <c r="G151" s="49" t="s">
        <v>377</v>
      </c>
      <c r="H151" s="32"/>
      <c r="I151" s="34">
        <f t="shared" si="53"/>
        <v>3632.5</v>
      </c>
      <c r="J151" s="34">
        <f t="shared" si="53"/>
        <v>14530</v>
      </c>
      <c r="K151" s="35">
        <f t="shared" si="53"/>
        <v>3733.92</v>
      </c>
      <c r="L151" s="35">
        <f t="shared" si="53"/>
        <v>0</v>
      </c>
      <c r="M151" s="35">
        <f t="shared" si="53"/>
        <v>0</v>
      </c>
      <c r="N151" s="35">
        <f t="shared" si="53"/>
        <v>3733.92</v>
      </c>
      <c r="O151" s="35">
        <f t="shared" si="53"/>
        <v>0</v>
      </c>
      <c r="P151" s="35">
        <f t="shared" si="53"/>
        <v>0</v>
      </c>
      <c r="Q151" s="35"/>
      <c r="R151" s="32"/>
    </row>
    <row r="152" s="6" customFormat="1" spans="1:240">
      <c r="A152" s="37" t="s">
        <v>378</v>
      </c>
      <c r="B152" s="32">
        <v>1</v>
      </c>
      <c r="C152" s="32" t="s">
        <v>34</v>
      </c>
      <c r="D152" s="32"/>
      <c r="E152" s="32" t="s">
        <v>19</v>
      </c>
      <c r="F152" s="32">
        <v>9900</v>
      </c>
      <c r="G152" s="33" t="s">
        <v>381</v>
      </c>
      <c r="H152" s="40">
        <v>2022</v>
      </c>
      <c r="I152" s="34">
        <f>J152/4</f>
        <v>2475</v>
      </c>
      <c r="J152" s="32">
        <v>9900</v>
      </c>
      <c r="K152" s="35">
        <f>L152+M152+N152+O152+P152</f>
        <v>3327</v>
      </c>
      <c r="L152" s="35"/>
      <c r="M152" s="35"/>
      <c r="N152" s="35">
        <v>3327</v>
      </c>
      <c r="O152" s="35"/>
      <c r="P152" s="35"/>
      <c r="Q152" s="35" t="s">
        <v>380</v>
      </c>
      <c r="R152" s="67"/>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row>
    <row r="153" s="6" customFormat="1" spans="1:240">
      <c r="A153" s="37" t="s">
        <v>385</v>
      </c>
      <c r="B153" s="32">
        <v>1</v>
      </c>
      <c r="C153" s="32" t="s">
        <v>34</v>
      </c>
      <c r="D153" s="32"/>
      <c r="E153" s="32" t="s">
        <v>19</v>
      </c>
      <c r="F153" s="40">
        <v>1500</v>
      </c>
      <c r="G153" s="66" t="s">
        <v>387</v>
      </c>
      <c r="H153" s="40">
        <v>2022</v>
      </c>
      <c r="I153" s="34">
        <f>J153/4</f>
        <v>375</v>
      </c>
      <c r="J153" s="40">
        <v>1500</v>
      </c>
      <c r="K153" s="35">
        <f>L153+M153+N153+O153+P153</f>
        <v>144</v>
      </c>
      <c r="L153" s="35"/>
      <c r="M153" s="35"/>
      <c r="N153" s="35">
        <v>144</v>
      </c>
      <c r="O153" s="35"/>
      <c r="P153" s="35"/>
      <c r="Q153" s="35" t="s">
        <v>380</v>
      </c>
      <c r="R153" s="67"/>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row>
    <row r="154" s="6" customFormat="1" spans="1:240">
      <c r="A154" s="37" t="s">
        <v>391</v>
      </c>
      <c r="B154" s="32">
        <v>1</v>
      </c>
      <c r="C154" s="32" t="s">
        <v>34</v>
      </c>
      <c r="D154" s="32"/>
      <c r="E154" s="32" t="s">
        <v>19</v>
      </c>
      <c r="F154" s="40">
        <v>3130</v>
      </c>
      <c r="G154" s="33" t="s">
        <v>393</v>
      </c>
      <c r="H154" s="40">
        <v>2022</v>
      </c>
      <c r="I154" s="34">
        <f>J154/4</f>
        <v>782.5</v>
      </c>
      <c r="J154" s="40">
        <v>3130</v>
      </c>
      <c r="K154" s="35">
        <f>L154+M154+N154+O154+P154</f>
        <v>262.92</v>
      </c>
      <c r="L154" s="35"/>
      <c r="M154" s="35"/>
      <c r="N154" s="35">
        <v>262.92</v>
      </c>
      <c r="O154" s="35"/>
      <c r="P154" s="35"/>
      <c r="Q154" s="35" t="s">
        <v>380</v>
      </c>
      <c r="R154" s="67"/>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22" stopIfTrue="1">
      <formula>AND(ISNUMBER(#REF!),#REF!&lt;200)</formula>
    </cfRule>
    <cfRule type="expression" dxfId="0" priority="223" stopIfTrue="1">
      <formula>AND(ISNUMBER(#REF!),#REF!&lt;200)</formula>
    </cfRule>
    <cfRule type="expression" dxfId="0" priority="224" stopIfTrue="1">
      <formula>AND(ISNUMBER(#REF!),#REF!&lt;200)</formula>
    </cfRule>
    <cfRule type="expression" dxfId="0" priority="225" stopIfTrue="1">
      <formula>AND(ISNUMBER(#REF!),#REF!&lt;200)</formula>
    </cfRule>
  </conditionalFormatting>
  <conditionalFormatting sqref="F1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G18">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B37">
    <cfRule type="expression" dxfId="0" priority="1168" stopIfTrue="1">
      <formula>AND(ISNUMBER(#REF!),#REF!&lt;200)</formula>
    </cfRule>
    <cfRule type="expression" dxfId="0" priority="1169" stopIfTrue="1">
      <formula>AND(ISNUMBER(#REF!),#REF!&lt;200)</formula>
    </cfRule>
    <cfRule type="expression" dxfId="0" priority="1170" stopIfTrue="1">
      <formula>AND(ISNUMBER(#REF!),#REF!&lt;200)</formula>
    </cfRule>
    <cfRule type="expression" dxfId="0" priority="1171" stopIfTrue="1">
      <formula>AND(ISNUMBER(#REF!),#REF!&lt;200)</formula>
    </cfRule>
  </conditionalFormatting>
  <conditionalFormatting sqref="B38">
    <cfRule type="expression" dxfId="0" priority="466" stopIfTrue="1">
      <formula>AND(ISNUMBER(#REF!),#REF!&lt;200)</formula>
    </cfRule>
    <cfRule type="expression" dxfId="0" priority="467" stopIfTrue="1">
      <formula>AND(ISNUMBER(#REF!),#REF!&lt;200)</formula>
    </cfRule>
    <cfRule type="expression" dxfId="0" priority="468" stopIfTrue="1">
      <formula>AND(ISNUMBER(#REF!),#REF!&lt;200)</formula>
    </cfRule>
    <cfRule type="expression" dxfId="0" priority="469" stopIfTrue="1">
      <formula>AND(ISNUMBER(#REF!),#REF!&lt;200)</formula>
    </cfRule>
  </conditionalFormatting>
  <conditionalFormatting sqref="B39">
    <cfRule type="expression" dxfId="0" priority="1144" stopIfTrue="1">
      <formula>AND(ISNUMBER(#REF!),$I53&lt;200)</formula>
    </cfRule>
    <cfRule type="expression" dxfId="0" priority="1145" stopIfTrue="1">
      <formula>AND(ISNUMBER(#REF!),$H53&lt;200)</formula>
    </cfRule>
    <cfRule type="expression" dxfId="0" priority="1146" stopIfTrue="1">
      <formula>AND(ISNUMBER(#REF!),$P53&lt;200)</formula>
    </cfRule>
    <cfRule type="expression" dxfId="0" priority="1147" stopIfTrue="1">
      <formula>AND(ISNUMBER(#REF!),$O53&lt;200)</formula>
    </cfRule>
  </conditionalFormatting>
  <conditionalFormatting sqref="Q50">
    <cfRule type="expression" dxfId="0" priority="578" stopIfTrue="1">
      <formula>AND(ISNUMBER(#REF!),#REF!&lt;200)</formula>
    </cfRule>
    <cfRule type="cellIs" priority="579" stopIfTrue="1" operator="greaterThan">
      <formula>400000</formula>
    </cfRule>
  </conditionalFormatting>
  <conditionalFormatting sqref="F54">
    <cfRule type="expression" dxfId="0" priority="1136" stopIfTrue="1">
      <formula>AND(ISNUMBER(#REF!),#REF!&lt;200)</formula>
    </cfRule>
    <cfRule type="expression" dxfId="0" priority="1137" stopIfTrue="1">
      <formula>AND(ISNUMBER(#REF!),#REF!&lt;200)</formula>
    </cfRule>
    <cfRule type="expression" dxfId="0" priority="1138" stopIfTrue="1">
      <formula>AND(ISNUMBER(#REF!),#REF!&lt;200)</formula>
    </cfRule>
    <cfRule type="expression" dxfId="0" priority="1139" stopIfTrue="1">
      <formula>AND(ISNUMBER(#REF!),#REF!&lt;200)</formula>
    </cfRule>
  </conditionalFormatting>
  <conditionalFormatting sqref="G54">
    <cfRule type="expression" dxfId="0" priority="1132" stopIfTrue="1">
      <formula>AND(ISNUMBER(#REF!),#REF!&lt;200)</formula>
    </cfRule>
    <cfRule type="expression" dxfId="0" priority="1133" stopIfTrue="1">
      <formula>AND(ISNUMBER(#REF!),#REF!&lt;200)</formula>
    </cfRule>
    <cfRule type="expression" dxfId="0" priority="1134" stopIfTrue="1">
      <formula>AND(ISNUMBER(#REF!),#REF!&lt;200)</formula>
    </cfRule>
    <cfRule type="expression" dxfId="0" priority="1135" stopIfTrue="1">
      <formula>AND(ISNUMBER(#REF!),#REF!&lt;200)</formula>
    </cfRule>
  </conditionalFormatting>
  <conditionalFormatting sqref="H54">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J54">
    <cfRule type="expression" dxfId="0" priority="462" stopIfTrue="1">
      <formula>AND(ISNUMBER(#REF!),#REF!&lt;200)</formula>
    </cfRule>
    <cfRule type="expression" dxfId="0" priority="463" stopIfTrue="1">
      <formula>AND(ISNUMBER(#REF!),#REF!&lt;200)</formula>
    </cfRule>
    <cfRule type="expression" dxfId="0" priority="464" stopIfTrue="1">
      <formula>AND(ISNUMBER(#REF!),#REF!&lt;200)</formula>
    </cfRule>
    <cfRule type="expression" dxfId="0" priority="465" stopIfTrue="1">
      <formula>AND(ISNUMBER(#REF!),#REF!&lt;200)</formula>
    </cfRule>
  </conditionalFormatting>
  <conditionalFormatting sqref="F56">
    <cfRule type="expression" dxfId="0" priority="1027" stopIfTrue="1">
      <formula>AND(ISNUMBER(#REF!),#REF!&lt;200)</formula>
    </cfRule>
    <cfRule type="expression" dxfId="0" priority="1031" stopIfTrue="1">
      <formula>AND(ISNUMBER(#REF!),#REF!&lt;200)</formula>
    </cfRule>
    <cfRule type="expression" dxfId="0" priority="1035" stopIfTrue="1">
      <formula>AND(ISNUMBER(#REF!),#REF!&lt;200)</formula>
    </cfRule>
    <cfRule type="expression" dxfId="0" priority="1039" stopIfTrue="1">
      <formula>AND(ISNUMBER(#REF!),#REF!&lt;200)</formula>
    </cfRule>
  </conditionalFormatting>
  <conditionalFormatting sqref="G56">
    <cfRule type="expression" dxfId="0" priority="1020" stopIfTrue="1">
      <formula>AND(ISNUMBER(#REF!),#REF!&lt;200)</formula>
    </cfRule>
    <cfRule type="expression" dxfId="0" priority="1021" stopIfTrue="1">
      <formula>AND(ISNUMBER(#REF!),#REF!&lt;200)</formula>
    </cfRule>
    <cfRule type="expression" dxfId="0" priority="1022" stopIfTrue="1">
      <formula>AND(ISNUMBER(#REF!),#REF!&lt;200)</formula>
    </cfRule>
    <cfRule type="expression" dxfId="0" priority="1023" stopIfTrue="1">
      <formula>AND(ISNUMBER(#REF!),#REF!&lt;200)</formula>
    </cfRule>
  </conditionalFormatting>
  <conditionalFormatting sqref="H56">
    <cfRule type="expression" dxfId="0" priority="1016" stopIfTrue="1">
      <formula>AND(ISNUMBER(#REF!),#REF!&lt;200)</formula>
    </cfRule>
    <cfRule type="expression" dxfId="0" priority="1017" stopIfTrue="1">
      <formula>AND(ISNUMBER(#REF!),#REF!&lt;200)</formula>
    </cfRule>
    <cfRule type="expression" dxfId="0" priority="1018" stopIfTrue="1">
      <formula>AND(ISNUMBER(#REF!),#REF!&lt;200)</formula>
    </cfRule>
    <cfRule type="expression" dxfId="0" priority="1019" stopIfTrue="1">
      <formula>AND(ISNUMBER(#REF!),#REF!&lt;200)</formula>
    </cfRule>
  </conditionalFormatting>
  <conditionalFormatting sqref="J56">
    <cfRule type="expression" dxfId="0" priority="445" stopIfTrue="1">
      <formula>AND(ISNUMBER(#REF!),#REF!&lt;200)</formula>
    </cfRule>
    <cfRule type="expression" dxfId="0" priority="449" stopIfTrue="1">
      <formula>AND(ISNUMBER(#REF!),#REF!&lt;200)</formula>
    </cfRule>
    <cfRule type="expression" dxfId="0" priority="453" stopIfTrue="1">
      <formula>AND(ISNUMBER(#REF!),#REF!&lt;200)</formula>
    </cfRule>
    <cfRule type="expression" dxfId="0" priority="457" stopIfTrue="1">
      <formula>AND(ISNUMBER(#REF!),#REF!&lt;200)</formula>
    </cfRule>
  </conditionalFormatting>
  <conditionalFormatting sqref="N56">
    <cfRule type="cellIs" priority="1013" stopIfTrue="1" operator="greaterThan">
      <formula>400000</formula>
    </cfRule>
    <cfRule type="expression" dxfId="0" priority="1014" stopIfTrue="1">
      <formula>AND(ISNUMBER(#REF!),#REF!&lt;200)</formula>
    </cfRule>
    <cfRule type="expression" dxfId="0" priority="1015" stopIfTrue="1">
      <formula>AND(ISNUMBER(#REF!),#REF!&lt;200)</formula>
    </cfRule>
  </conditionalFormatting>
  <conditionalFormatting sqref="F57">
    <cfRule type="expression" dxfId="0" priority="992" stopIfTrue="1">
      <formula>AND(ISNUMBER(#REF!),#REF!&lt;200)</formula>
    </cfRule>
    <cfRule type="expression" dxfId="0" priority="996" stopIfTrue="1">
      <formula>AND(ISNUMBER(#REF!),#REF!&lt;200)</formula>
    </cfRule>
    <cfRule type="expression" dxfId="0" priority="1000" stopIfTrue="1">
      <formula>AND(ISNUMBER(#REF!),#REF!&lt;200)</formula>
    </cfRule>
    <cfRule type="expression" dxfId="0" priority="1004" stopIfTrue="1">
      <formula>AND(ISNUMBER(#REF!),#REF!&lt;200)</formula>
    </cfRule>
  </conditionalFormatting>
  <conditionalFormatting sqref="G57">
    <cfRule type="expression" dxfId="0" priority="976" stopIfTrue="1">
      <formula>AND(ISNUMBER(#REF!),#REF!&lt;200)</formula>
    </cfRule>
    <cfRule type="expression" dxfId="0" priority="980" stopIfTrue="1">
      <formula>AND(ISNUMBER(#REF!),#REF!&lt;200)</formula>
    </cfRule>
    <cfRule type="expression" dxfId="0" priority="984" stopIfTrue="1">
      <formula>AND(ISNUMBER(#REF!),#REF!&lt;200)</formula>
    </cfRule>
    <cfRule type="expression" dxfId="0" priority="988" stopIfTrue="1">
      <formula>AND(ISNUMBER(#REF!),#REF!&lt;200)</formula>
    </cfRule>
  </conditionalFormatting>
  <conditionalFormatting sqref="H57">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J57">
    <cfRule type="expression" dxfId="0" priority="425" stopIfTrue="1">
      <formula>AND(ISNUMBER(#REF!),#REF!&lt;200)</formula>
    </cfRule>
    <cfRule type="expression" dxfId="0" priority="429" stopIfTrue="1">
      <formula>AND(ISNUMBER(#REF!),#REF!&lt;200)</formula>
    </cfRule>
    <cfRule type="expression" dxfId="0" priority="433" stopIfTrue="1">
      <formula>AND(ISNUMBER(#REF!),#REF!&lt;200)</formula>
    </cfRule>
    <cfRule type="expression" dxfId="0" priority="437" stopIfTrue="1">
      <formula>AND(ISNUMBER(#REF!),#REF!&lt;200)</formula>
    </cfRule>
  </conditionalFormatting>
  <conditionalFormatting sqref="F58">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G58">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H58">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58">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F62">
    <cfRule type="expression" dxfId="0" priority="1084" stopIfTrue="1">
      <formula>AND(ISNUMBER(#REF!),#REF!&lt;200)</formula>
    </cfRule>
    <cfRule type="expression" dxfId="0" priority="1085" stopIfTrue="1">
      <formula>AND(ISNUMBER(#REF!),#REF!&lt;200)</formula>
    </cfRule>
    <cfRule type="expression" dxfId="0" priority="1086" stopIfTrue="1">
      <formula>AND(ISNUMBER(#REF!),#REF!&lt;200)</formula>
    </cfRule>
    <cfRule type="expression" dxfId="0" priority="1087" stopIfTrue="1">
      <formula>AND(ISNUMBER(#REF!),#REF!&lt;200)</formula>
    </cfRule>
  </conditionalFormatting>
  <conditionalFormatting sqref="G62">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J62">
    <cfRule type="expression" dxfId="0" priority="410" stopIfTrue="1">
      <formula>AND(ISNUMBER(#REF!),#REF!&lt;200)</formula>
    </cfRule>
    <cfRule type="expression" dxfId="0" priority="411" stopIfTrue="1">
      <formula>AND(ISNUMBER(#REF!),#REF!&lt;200)</formula>
    </cfRule>
    <cfRule type="expression" dxfId="0" priority="412" stopIfTrue="1">
      <formula>AND(ISNUMBER(#REF!),#REF!&lt;200)</formula>
    </cfRule>
    <cfRule type="expression" dxfId="0" priority="413" stopIfTrue="1">
      <formula>AND(ISNUMBER(#REF!),#REF!&lt;200)</formula>
    </cfRule>
  </conditionalFormatting>
  <conditionalFormatting sqref="L62">
    <cfRule type="expression" dxfId="0" priority="949" stopIfTrue="1">
      <formula>AND(ISNUMBER(#REF!),#REF!&lt;200)</formula>
    </cfRule>
    <cfRule type="expression" dxfId="0" priority="950" stopIfTrue="1">
      <formula>AND(ISNUMBER(#REF!),#REF!&lt;200)</formula>
    </cfRule>
    <cfRule type="expression" dxfId="0" priority="951" stopIfTrue="1">
      <formula>AND(ISNUMBER(#REF!),#REF!&lt;200)</formula>
    </cfRule>
    <cfRule type="expression" dxfId="0" priority="952" stopIfTrue="1">
      <formula>AND(ISNUMBER(#REF!),#REF!&lt;200)</formula>
    </cfRule>
  </conditionalFormatting>
  <conditionalFormatting sqref="N62">
    <cfRule type="expression" dxfId="0" priority="1060" stopIfTrue="1">
      <formula>AND(ISNUMBER(#REF!),#REF!&lt;200)</formula>
    </cfRule>
    <cfRule type="expression" dxfId="0" priority="1061" stopIfTrue="1">
      <formula>AND(ISNUMBER(#REF!),#REF!&lt;200)</formula>
    </cfRule>
    <cfRule type="expression" dxfId="0" priority="1062" stopIfTrue="1">
      <formula>AND(ISNUMBER(#REF!),#REF!&lt;200)</formula>
    </cfRule>
    <cfRule type="expression" dxfId="0" priority="1063" stopIfTrue="1">
      <formula>AND(ISNUMBER(#REF!),#REF!&lt;200)</formula>
    </cfRule>
  </conditionalFormatting>
  <conditionalFormatting sqref="F65">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G65">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J65">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67">
    <cfRule type="expression" dxfId="0" priority="1114" stopIfTrue="1">
      <formula>AND(ISNUMBER(#REF!),#REF!&lt;200)</formula>
    </cfRule>
    <cfRule type="expression" dxfId="0" priority="1117" stopIfTrue="1">
      <formula>AND(ISNUMBER(#REF!),#REF!&lt;200)</formula>
    </cfRule>
    <cfRule type="expression" dxfId="0" priority="1120" stopIfTrue="1">
      <formula>AND(ISNUMBER(#REF!),#REF!&lt;200)</formula>
    </cfRule>
    <cfRule type="expression" dxfId="0" priority="1123" stopIfTrue="1">
      <formula>AND(ISNUMBER(#REF!),#REF!&lt;200)</formula>
    </cfRule>
  </conditionalFormatting>
  <conditionalFormatting sqref="G67">
    <cfRule type="expression" dxfId="0" priority="1124" stopIfTrue="1">
      <formula>AND(ISNUMBER(#REF!),#REF!&lt;200)</formula>
    </cfRule>
    <cfRule type="expression" dxfId="0" priority="1125" stopIfTrue="1">
      <formula>AND(ISNUMBER(#REF!),#REF!&lt;200)</formula>
    </cfRule>
    <cfRule type="expression" dxfId="0" priority="1126" stopIfTrue="1">
      <formula>AND(ISNUMBER(#REF!),#REF!&lt;200)</formula>
    </cfRule>
    <cfRule type="expression" dxfId="0" priority="1127" stopIfTrue="1">
      <formula>AND(ISNUMBER(#REF!),#REF!&lt;200)</formula>
    </cfRule>
  </conditionalFormatting>
  <conditionalFormatting sqref="H67">
    <cfRule type="expression" dxfId="0" priority="1108" stopIfTrue="1">
      <formula>AND(ISNUMBER(#REF!),#REF!&lt;200)</formula>
    </cfRule>
    <cfRule type="expression" dxfId="0" priority="1109" stopIfTrue="1">
      <formula>AND(ISNUMBER(#REF!),#REF!&lt;200)</formula>
    </cfRule>
    <cfRule type="expression" dxfId="0" priority="1110" stopIfTrue="1">
      <formula>AND(ISNUMBER(#REF!),#REF!&lt;200)</formula>
    </cfRule>
    <cfRule type="expression" dxfId="0" priority="1111" stopIfTrue="1">
      <formula>AND(ISNUMBER(#REF!),#REF!&lt;200)</formula>
    </cfRule>
  </conditionalFormatting>
  <conditionalFormatting sqref="J67">
    <cfRule type="expression" dxfId="0" priority="380" stopIfTrue="1">
      <formula>AND(ISNUMBER(#REF!),#REF!&lt;200)</formula>
    </cfRule>
    <cfRule type="expression" dxfId="0" priority="383" stopIfTrue="1">
      <formula>AND(ISNUMBER(#REF!),#REF!&lt;200)</formula>
    </cfRule>
    <cfRule type="expression" dxfId="0" priority="386" stopIfTrue="1">
      <formula>AND(ISNUMBER(#REF!),#REF!&lt;200)</formula>
    </cfRule>
    <cfRule type="expression" dxfId="0" priority="389" stopIfTrue="1">
      <formula>AND(ISNUMBER(#REF!),#REF!&lt;200)</formula>
    </cfRule>
  </conditionalFormatting>
  <conditionalFormatting sqref="N67">
    <cfRule type="cellIs" priority="1098" stopIfTrue="1" operator="greaterThan">
      <formula>400000</formula>
    </cfRule>
    <cfRule type="expression" dxfId="0" priority="1101" stopIfTrue="1">
      <formula>AND(ISNUMBER(#REF!),#REF!&lt;200)</formula>
    </cfRule>
    <cfRule type="expression" dxfId="0" priority="1104" stopIfTrue="1">
      <formula>AND(ISNUMBER(#REF!),#REF!&lt;200)</formula>
    </cfRule>
  </conditionalFormatting>
  <conditionalFormatting sqref="F69">
    <cfRule type="expression" dxfId="0" priority="175" stopIfTrue="1">
      <formula>AND(ISNUMBER(#REF!),#REF!&lt;200)</formula>
    </cfRule>
    <cfRule type="expression" dxfId="0" priority="179" stopIfTrue="1">
      <formula>AND(ISNUMBER(#REF!),#REF!&lt;200)</formula>
    </cfRule>
    <cfRule type="expression" dxfId="0" priority="183" stopIfTrue="1">
      <formula>AND(ISNUMBER(#REF!),#REF!&lt;200)</formula>
    </cfRule>
    <cfRule type="expression" dxfId="0" priority="187" stopIfTrue="1">
      <formula>AND(ISNUMBER(#REF!),#REF!&lt;200)</formula>
    </cfRule>
  </conditionalFormatting>
  <conditionalFormatting sqref="G69">
    <cfRule type="expression" dxfId="0" priority="188" stopIfTrue="1">
      <formula>AND(ISNUMBER(#REF!),#REF!&lt;200)</formula>
    </cfRule>
    <cfRule type="expression" dxfId="0" priority="189" stopIfTrue="1">
      <formula>AND(ISNUMBER(#REF!),#REF!&lt;200)</formula>
    </cfRule>
    <cfRule type="expression" dxfId="0" priority="190" stopIfTrue="1">
      <formula>AND(ISNUMBER(#REF!),#REF!&lt;200)</formula>
    </cfRule>
    <cfRule type="expression" dxfId="0" priority="191" stopIfTrue="1">
      <formula>AND(ISNUMBER(#REF!),#REF!&lt;200)</formula>
    </cfRule>
  </conditionalFormatting>
  <conditionalFormatting sqref="J69">
    <cfRule type="expression" dxfId="0" priority="140" stopIfTrue="1">
      <formula>AND(ISNUMBER(#REF!),#REF!&lt;200)</formula>
    </cfRule>
    <cfRule type="expression" dxfId="0" priority="144" stopIfTrue="1">
      <formula>AND(ISNUMBER(#REF!),#REF!&lt;200)</formula>
    </cfRule>
    <cfRule type="expression" dxfId="0" priority="148" stopIfTrue="1">
      <formula>AND(ISNUMBER(#REF!),#REF!&lt;200)</formula>
    </cfRule>
    <cfRule type="expression" dxfId="0" priority="152" stopIfTrue="1">
      <formula>AND(ISNUMBER(#REF!),#REF!&lt;200)</formula>
    </cfRule>
  </conditionalFormatting>
  <conditionalFormatting sqref="N69">
    <cfRule type="cellIs" priority="160" stopIfTrue="1" operator="greaterThan">
      <formula>400000</formula>
    </cfRule>
    <cfRule type="expression" dxfId="0" priority="164" stopIfTrue="1">
      <formula>AND(ISNUMBER(#REF!),#REF!&lt;200)</formula>
    </cfRule>
    <cfRule type="expression" dxfId="0" priority="168" stopIfTrue="1">
      <formula>AND(ISNUMBER(#REF!),#REF!&lt;200)</formula>
    </cfRule>
  </conditionalFormatting>
  <conditionalFormatting sqref="G71">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72">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H96">
    <cfRule type="expression" dxfId="0" priority="759" stopIfTrue="1">
      <formula>AND(ISNUMBER(#REF!),#REF!&lt;200)</formula>
    </cfRule>
    <cfRule type="expression" dxfId="0" priority="760" stopIfTrue="1">
      <formula>AND(ISNUMBER(#REF!),#REF!&lt;200)</formula>
    </cfRule>
  </conditionalFormatting>
  <conditionalFormatting sqref="G100">
    <cfRule type="expression" dxfId="0" priority="913" stopIfTrue="1">
      <formula>AND(ISNUMBER(#REF!),#REF!&lt;200)</formula>
    </cfRule>
    <cfRule type="expression" dxfId="0" priority="914" stopIfTrue="1">
      <formula>AND(ISNUMBER(#REF!),#REF!&lt;200)</formula>
    </cfRule>
    <cfRule type="expression" dxfId="0" priority="915" stopIfTrue="1">
      <formula>AND(ISNUMBER(#REF!),#REF!&lt;200)</formula>
    </cfRule>
    <cfRule type="expression" dxfId="0" priority="916" stopIfTrue="1">
      <formula>AND(ISNUMBER(#REF!),#REF!&lt;200)</formula>
    </cfRule>
  </conditionalFormatting>
  <conditionalFormatting sqref="H100">
    <cfRule type="expression" dxfId="0" priority="895" stopIfTrue="1">
      <formula>AND(ISNUMBER(#REF!),#REF!&lt;200)</formula>
    </cfRule>
    <cfRule type="expression" dxfId="0" priority="896" stopIfTrue="1">
      <formula>AND(ISNUMBER(#REF!),#REF!&lt;200)</formula>
    </cfRule>
    <cfRule type="expression" dxfId="0" priority="897" stopIfTrue="1">
      <formula>AND(ISNUMBER(#REF!),#REF!&lt;200)</formula>
    </cfRule>
    <cfRule type="expression" dxfId="0" priority="898" stopIfTrue="1">
      <formula>AND(ISNUMBER(#REF!),#REF!&lt;200)</formula>
    </cfRule>
  </conditionalFormatting>
  <conditionalFormatting sqref="J100">
    <cfRule type="expression" dxfId="0" priority="302" stopIfTrue="1">
      <formula>AND(ISNUMBER(#REF!),#REF!&lt;200)</formula>
    </cfRule>
    <cfRule type="expression" dxfId="0" priority="303" stopIfTrue="1">
      <formula>AND(ISNUMBER(#REF!),#REF!&lt;200)</formula>
    </cfRule>
    <cfRule type="expression" dxfId="0" priority="304" stopIfTrue="1">
      <formula>AND(ISNUMBER(#REF!),#REF!&lt;200)</formula>
    </cfRule>
    <cfRule type="expression" dxfId="0" priority="305" stopIfTrue="1">
      <formula>AND(ISNUMBER(#REF!),#REF!&lt;200)</formula>
    </cfRule>
  </conditionalFormatting>
  <conditionalFormatting sqref="B101">
    <cfRule type="expression" dxfId="0" priority="879" stopIfTrue="1">
      <formula>AND(ISNUMBER(#REF!),#REF!&lt;200)</formula>
    </cfRule>
    <cfRule type="expression" dxfId="0" priority="880" stopIfTrue="1">
      <formula>AND(ISNUMBER(#REF!),#REF!&lt;200)</formula>
    </cfRule>
    <cfRule type="expression" dxfId="0" priority="881" stopIfTrue="1">
      <formula>AND(ISNUMBER(#REF!),#REF!&lt;200)</formula>
    </cfRule>
    <cfRule type="expression" dxfId="0" priority="882" stopIfTrue="1">
      <formula>AND(ISNUMBER(#REF!),#REF!&lt;200)</formula>
    </cfRule>
  </conditionalFormatting>
  <conditionalFormatting sqref="F101">
    <cfRule type="expression" dxfId="0" priority="490" stopIfTrue="1">
      <formula>AND(ISNUMBER(#REF!),#REF!&lt;200)</formula>
    </cfRule>
    <cfRule type="expression" dxfId="0" priority="491" stopIfTrue="1">
      <formula>AND(ISNUMBER(#REF!),#REF!&lt;200)</formula>
    </cfRule>
    <cfRule type="expression" dxfId="0" priority="492" stopIfTrue="1">
      <formula>AND(ISNUMBER(#REF!),#REF!&lt;200)</formula>
    </cfRule>
    <cfRule type="expression" dxfId="0" priority="493" stopIfTrue="1">
      <formula>AND(ISNUMBER(#REF!),#REF!&lt;200)</formula>
    </cfRule>
  </conditionalFormatting>
  <conditionalFormatting sqref="G101">
    <cfRule type="expression" dxfId="0" priority="859" stopIfTrue="1">
      <formula>AND(ISNUMBER(#REF!),#REF!&lt;200)</formula>
    </cfRule>
    <cfRule type="expression" dxfId="0" priority="860" stopIfTrue="1">
      <formula>AND(ISNUMBER(#REF!),#REF!&lt;200)</formula>
    </cfRule>
    <cfRule type="expression" dxfId="0" priority="861" stopIfTrue="1">
      <formula>AND(ISNUMBER(#REF!),#REF!&lt;200)</formula>
    </cfRule>
    <cfRule type="expression" dxfId="0" priority="862" stopIfTrue="1">
      <formula>AND(ISNUMBER(#REF!),#REF!&lt;200)</formula>
    </cfRule>
  </conditionalFormatting>
  <conditionalFormatting sqref="H101">
    <cfRule type="expression" dxfId="0" priority="841" stopIfTrue="1">
      <formula>AND(ISNUMBER(#REF!),#REF!&lt;200)</formula>
    </cfRule>
    <cfRule type="expression" dxfId="0" priority="842" stopIfTrue="1">
      <formula>AND(ISNUMBER(#REF!),#REF!&lt;200)</formula>
    </cfRule>
    <cfRule type="expression" dxfId="0" priority="843" stopIfTrue="1">
      <formula>AND(ISNUMBER(#REF!),#REF!&lt;200)</formula>
    </cfRule>
    <cfRule type="expression" dxfId="0" priority="844" stopIfTrue="1">
      <formula>AND(ISNUMBER(#REF!),#REF!&lt;200)</formula>
    </cfRule>
  </conditionalFormatting>
  <conditionalFormatting sqref="J101">
    <cfRule type="expression" dxfId="0" priority="282" stopIfTrue="1">
      <formula>AND(ISNUMBER(#REF!),#REF!&lt;200)</formula>
    </cfRule>
    <cfRule type="expression" dxfId="0" priority="283" stopIfTrue="1">
      <formula>AND(ISNUMBER(#REF!),#REF!&lt;200)</formula>
    </cfRule>
    <cfRule type="expression" dxfId="0" priority="284" stopIfTrue="1">
      <formula>AND(ISNUMBER(#REF!),#REF!&lt;200)</formula>
    </cfRule>
    <cfRule type="expression" dxfId="0" priority="285" stopIfTrue="1">
      <formula>AND(ISNUMBER(#REF!),#REF!&lt;200)</formula>
    </cfRule>
  </conditionalFormatting>
  <conditionalFormatting sqref="G102">
    <cfRule type="expression" dxfId="0" priority="822" stopIfTrue="1">
      <formula>AND(ISNUMBER(#REF!),#REF!&lt;200)</formula>
    </cfRule>
    <cfRule type="expression" dxfId="0" priority="823" stopIfTrue="1">
      <formula>AND(ISNUMBER(#REF!),#REF!&lt;200)</formula>
    </cfRule>
    <cfRule type="expression" dxfId="0" priority="824" stopIfTrue="1">
      <formula>AND(ISNUMBER(#REF!),#REF!&lt;200)</formula>
    </cfRule>
  </conditionalFormatting>
  <conditionalFormatting sqref="H102">
    <cfRule type="expression" dxfId="0" priority="807" stopIfTrue="1">
      <formula>AND(ISNUMBER(#REF!),#REF!&lt;200)</formula>
    </cfRule>
    <cfRule type="expression" dxfId="0" priority="808" stopIfTrue="1">
      <formula>AND(ISNUMBER(#REF!),#REF!&lt;200)</formula>
    </cfRule>
    <cfRule type="expression" dxfId="0" priority="809" stopIfTrue="1">
      <formula>AND(ISNUMBER(#REF!),#REF!&lt;200)</formula>
    </cfRule>
    <cfRule type="expression" dxfId="0" priority="810" stopIfTrue="1">
      <formula>AND(ISNUMBER(#REF!),#REF!&lt;200)</formula>
    </cfRule>
  </conditionalFormatting>
  <conditionalFormatting sqref="J102">
    <cfRule type="expression" dxfId="0" priority="262" stopIfTrue="1">
      <formula>AND(ISNUMBER(#REF!),#REF!&lt;200)</formula>
    </cfRule>
    <cfRule type="expression" dxfId="0" priority="263" stopIfTrue="1">
      <formula>AND(ISNUMBER(#REF!),#REF!&lt;200)</formula>
    </cfRule>
    <cfRule type="expression" dxfId="0" priority="264" stopIfTrue="1">
      <formula>AND(ISNUMBER(#REF!),#REF!&lt;200)</formula>
    </cfRule>
    <cfRule type="expression" dxfId="0" priority="265" stopIfTrue="1">
      <formula>AND(ISNUMBER(#REF!),#REF!&lt;200)</formula>
    </cfRule>
  </conditionalFormatting>
  <conditionalFormatting sqref="G103">
    <cfRule type="expression" dxfId="0" priority="789" stopIfTrue="1">
      <formula>AND(ISNUMBER(#REF!),#REF!&lt;200)</formula>
    </cfRule>
    <cfRule type="expression" dxfId="0" priority="790" stopIfTrue="1">
      <formula>AND(ISNUMBER(#REF!),#REF!&lt;200)</formula>
    </cfRule>
    <cfRule type="expression" dxfId="0" priority="791" stopIfTrue="1">
      <formula>AND(ISNUMBER(#REF!),#REF!&lt;200)</formula>
    </cfRule>
  </conditionalFormatting>
  <conditionalFormatting sqref="H103">
    <cfRule type="expression" dxfId="0" priority="774" stopIfTrue="1">
      <formula>AND(ISNUMBER(#REF!),#REF!&lt;200)</formula>
    </cfRule>
    <cfRule type="expression" dxfId="0" priority="775" stopIfTrue="1">
      <formula>AND(ISNUMBER(#REF!),#REF!&lt;200)</formula>
    </cfRule>
    <cfRule type="expression" dxfId="0" priority="776" stopIfTrue="1">
      <formula>AND(ISNUMBER(#REF!),#REF!&lt;200)</formula>
    </cfRule>
    <cfRule type="expression" dxfId="0" priority="777" stopIfTrue="1">
      <formula>AND(ISNUMBER(#REF!),#REF!&lt;200)</formula>
    </cfRule>
  </conditionalFormatting>
  <conditionalFormatting sqref="J103">
    <cfRule type="expression" dxfId="0" priority="242" stopIfTrue="1">
      <formula>AND(ISNUMBER(#REF!),#REF!&lt;200)</formula>
    </cfRule>
    <cfRule type="expression" dxfId="0" priority="243" stopIfTrue="1">
      <formula>AND(ISNUMBER(#REF!),#REF!&lt;200)</formula>
    </cfRule>
    <cfRule type="expression" dxfId="0" priority="244" stopIfTrue="1">
      <formula>AND(ISNUMBER(#REF!),#REF!&lt;200)</formula>
    </cfRule>
    <cfRule type="expression" dxfId="0" priority="245" stopIfTrue="1">
      <formula>AND(ISNUMBER(#REF!),#REF!&lt;200)</formula>
    </cfRule>
  </conditionalFormatting>
  <conditionalFormatting sqref="C106">
    <cfRule type="expression" dxfId="0" priority="735" stopIfTrue="1">
      <formula>AND(ISNUMBER(#REF!),#REF!&lt;200)</formula>
    </cfRule>
  </conditionalFormatting>
  <conditionalFormatting sqref="G106">
    <cfRule type="expression" dxfId="0" priority="740" stopIfTrue="1">
      <formula>AND(ISNUMBER(#REF!),#REF!&lt;200)</formula>
    </cfRule>
    <cfRule type="expression" dxfId="0" priority="741" stopIfTrue="1">
      <formula>AND(ISNUMBER(#REF!),#REF!&lt;200)</formula>
    </cfRule>
    <cfRule type="expression" dxfId="0" priority="742" stopIfTrue="1">
      <formula>AND(ISNUMBER(#REF!),#REF!&lt;200)</formula>
    </cfRule>
    <cfRule type="expression" dxfId="0" priority="743" stopIfTrue="1">
      <formula>AND(ISNUMBER(#REF!),#REF!&lt;200)</formula>
    </cfRule>
  </conditionalFormatting>
  <conditionalFormatting sqref="H106">
    <cfRule type="expression" dxfId="0" priority="736" stopIfTrue="1">
      <formula>AND(ISNUMBER(#REF!),#REF!&lt;200)</formula>
    </cfRule>
    <cfRule type="expression" dxfId="0" priority="737" stopIfTrue="1">
      <formula>AND(ISNUMBER(#REF!),#REF!&lt;200)</formula>
    </cfRule>
    <cfRule type="expression" dxfId="0" priority="738" stopIfTrue="1">
      <formula>AND(ISNUMBER(#REF!),#REF!&lt;200)</formula>
    </cfRule>
    <cfRule type="expression" dxfId="0" priority="739" stopIfTrue="1">
      <formula>AND(ISNUMBER(#REF!),#REF!&lt;200)</formula>
    </cfRule>
  </conditionalFormatting>
  <conditionalFormatting sqref="C108">
    <cfRule type="expression" dxfId="0" priority="752" stopIfTrue="1">
      <formula>AND(ISNUMBER(#REF!),#REF!&lt;200)</formula>
    </cfRule>
  </conditionalFormatting>
  <conditionalFormatting sqref="G108">
    <cfRule type="expression" dxfId="0" priority="748" stopIfTrue="1">
      <formula>AND(ISNUMBER(#REF!),#REF!&lt;200)</formula>
    </cfRule>
    <cfRule type="expression" dxfId="0" priority="749" stopIfTrue="1">
      <formula>AND(ISNUMBER(#REF!),#REF!&lt;200)</formula>
    </cfRule>
    <cfRule type="expression" dxfId="0" priority="750" stopIfTrue="1">
      <formula>AND(ISNUMBER(#REF!),#REF!&lt;200)</formula>
    </cfRule>
    <cfRule type="expression" dxfId="0" priority="751" stopIfTrue="1">
      <formula>AND(ISNUMBER(#REF!),#REF!&lt;200)</formula>
    </cfRule>
  </conditionalFormatting>
  <conditionalFormatting sqref="H108">
    <cfRule type="expression" dxfId="0" priority="744" stopIfTrue="1">
      <formula>AND(ISNUMBER(#REF!),#REF!&lt;200)</formula>
    </cfRule>
    <cfRule type="expression" dxfId="0" priority="745" stopIfTrue="1">
      <formula>AND(ISNUMBER(#REF!),#REF!&lt;200)</formula>
    </cfRule>
    <cfRule type="expression" dxfId="0" priority="746" stopIfTrue="1">
      <formula>AND(ISNUMBER(#REF!),#REF!&lt;200)</formula>
    </cfRule>
    <cfRule type="expression" dxfId="0" priority="747" stopIfTrue="1">
      <formula>AND(ISNUMBER(#REF!),#REF!&lt;200)</formula>
    </cfRule>
  </conditionalFormatting>
  <conditionalFormatting sqref="C112">
    <cfRule type="expression" dxfId="0" priority="734" stopIfTrue="1">
      <formula>AND(ISNUMBER(#REF!),#REF!&lt;200)</formula>
    </cfRule>
  </conditionalFormatting>
  <conditionalFormatting sqref="G112">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112">
    <cfRule type="expression" dxfId="0" priority="722" stopIfTrue="1">
      <formula>AND(ISNUMBER(#REF!),#REF!&lt;200)</formula>
    </cfRule>
    <cfRule type="expression" dxfId="0" priority="723" stopIfTrue="1">
      <formula>AND(ISNUMBER(#REF!),#REF!&lt;200)</formula>
    </cfRule>
    <cfRule type="expression" dxfId="0" priority="724" stopIfTrue="1">
      <formula>AND(ISNUMBER(#REF!),#REF!&lt;200)</formula>
    </cfRule>
    <cfRule type="expression" dxfId="0" priority="725" stopIfTrue="1">
      <formula>AND(ISNUMBER(#REF!),#REF!&lt;200)</formula>
    </cfRule>
  </conditionalFormatting>
  <conditionalFormatting sqref="C119">
    <cfRule type="expression" dxfId="0" priority="560" stopIfTrue="1">
      <formula>AND(ISNUMBER(#REF!),#REF!&lt;200)</formula>
    </cfRule>
  </conditionalFormatting>
  <conditionalFormatting sqref="F119">
    <cfRule type="expression" dxfId="0" priority="554" stopIfTrue="1">
      <formula>AND(ISNUMBER(#REF!),#REF!&lt;200)</formula>
    </cfRule>
    <cfRule type="expression" dxfId="0" priority="555" stopIfTrue="1">
      <formula>AND(ISNUMBER(#REF!),#REF!&lt;200)</formula>
    </cfRule>
    <cfRule type="expression" dxfId="0" priority="556" stopIfTrue="1">
      <formula>AND(ISNUMBER(#REF!),#REF!&lt;200)</formula>
    </cfRule>
    <cfRule type="expression" dxfId="0" priority="557" stopIfTrue="1">
      <formula>AND(ISNUMBER(#REF!),#REF!&lt;200)</formula>
    </cfRule>
  </conditionalFormatting>
  <conditionalFormatting sqref="G119">
    <cfRule type="expression" dxfId="0" priority="558" stopIfTrue="1">
      <formula>AND(ISNUMBER(#REF!),#REF!&lt;200)</formula>
    </cfRule>
    <cfRule type="expression" dxfId="0" priority="559" stopIfTrue="1">
      <formula>AND(ISNUMBER(#REF!),#REF!&lt;200)</formula>
    </cfRule>
  </conditionalFormatting>
  <conditionalFormatting sqref="H119">
    <cfRule type="expression" dxfId="0" priority="536" stopIfTrue="1">
      <formula>AND(ISNUMBER(#REF!),#REF!&lt;200)</formula>
    </cfRule>
    <cfRule type="expression" dxfId="0" priority="537" stopIfTrue="1">
      <formula>AND(ISNUMBER(#REF!),#REF!&lt;200)</formula>
    </cfRule>
    <cfRule type="expression" dxfId="0" priority="538" stopIfTrue="1">
      <formula>AND(ISNUMBER(#REF!),#REF!&lt;200)</formula>
    </cfRule>
    <cfRule type="expression" dxfId="0" priority="539" stopIfTrue="1">
      <formula>AND(ISNUMBER(#REF!),#REF!&lt;200)</formula>
    </cfRule>
  </conditionalFormatting>
  <conditionalFormatting sqref="Q119">
    <cfRule type="expression" dxfId="0" priority="522" stopIfTrue="1">
      <formula>AND(ISNUMBER(#REF!),#REF!&lt;200)</formula>
    </cfRule>
    <cfRule type="cellIs" priority="523" stopIfTrue="1" operator="greaterThan">
      <formula>400000</formula>
    </cfRule>
  </conditionalFormatting>
  <conditionalFormatting sqref="C121">
    <cfRule type="expression" dxfId="0" priority="521" stopIfTrue="1">
      <formula>AND(ISNUMBER(#REF!),#REF!&lt;200)</formula>
    </cfRule>
  </conditionalFormatting>
  <conditionalFormatting sqref="F121:G121">
    <cfRule type="expression" dxfId="0" priority="519" stopIfTrue="1">
      <formula>AND(ISNUMBER(#REF!),#REF!&lt;200)</formula>
    </cfRule>
    <cfRule type="expression" dxfId="0" priority="520" stopIfTrue="1">
      <formula>AND(ISNUMBER(#REF!),#REF!&lt;200)</formula>
    </cfRule>
  </conditionalFormatting>
  <conditionalFormatting sqref="H121">
    <cfRule type="expression" dxfId="0" priority="513" stopIfTrue="1">
      <formula>AND(ISNUMBER(#REF!),#REF!&lt;200)</formula>
    </cfRule>
    <cfRule type="expression" dxfId="0" priority="514" stopIfTrue="1">
      <formula>AND(ISNUMBER(#REF!),#REF!&lt;200)</formula>
    </cfRule>
    <cfRule type="expression" dxfId="0" priority="515" stopIfTrue="1">
      <formula>AND(ISNUMBER(#REF!),#REF!&lt;200)</formula>
    </cfRule>
    <cfRule type="expression" dxfId="0" priority="516" stopIfTrue="1">
      <formula>AND(ISNUMBER(#REF!),#REF!&lt;200)</formula>
    </cfRule>
  </conditionalFormatting>
  <conditionalFormatting sqref="Q121">
    <cfRule type="expression" dxfId="0" priority="511" stopIfTrue="1">
      <formula>AND(ISNUMBER(#REF!),#REF!&lt;200)</formula>
    </cfRule>
    <cfRule type="cellIs" priority="512" stopIfTrue="1" operator="greaterThan">
      <formula>400000</formula>
    </cfRule>
  </conditionalFormatting>
  <conditionalFormatting sqref="C123">
    <cfRule type="expression" dxfId="0" priority="577" stopIfTrue="1">
      <formula>AND(ISNUMBER(#REF!),#REF!&lt;200)</formula>
    </cfRule>
  </conditionalFormatting>
  <conditionalFormatting sqref="F123:G123">
    <cfRule type="expression" dxfId="0" priority="573" stopIfTrue="1">
      <formula>AND(ISNUMBER(#REF!),#REF!&lt;200)</formula>
    </cfRule>
    <cfRule type="expression" dxfId="0" priority="576" stopIfTrue="1">
      <formula>AND(ISNUMBER(#REF!),#REF!&lt;200)</formula>
    </cfRule>
  </conditionalFormatting>
  <conditionalFormatting sqref="F123:H123">
    <cfRule type="expression" dxfId="0" priority="574" stopIfTrue="1">
      <formula>AND(ISNUMBER(#REF!),#REF!&lt;200)</formula>
    </cfRule>
    <cfRule type="expression" dxfId="0" priority="575" stopIfTrue="1">
      <formula>AND(ISNUMBER(#REF!),#REF!&lt;200)</formula>
    </cfRule>
  </conditionalFormatting>
  <conditionalFormatting sqref="H123">
    <cfRule type="expression" dxfId="0" priority="571" stopIfTrue="1">
      <formula>AND(ISNUMBER(#REF!),#REF!&lt;200)</formula>
    </cfRule>
    <cfRule type="expression" dxfId="0" priority="572" stopIfTrue="1">
      <formula>AND(ISNUMBER(#REF!),#REF!&lt;200)</formula>
    </cfRule>
  </conditionalFormatting>
  <conditionalFormatting sqref="I123">
    <cfRule type="expression" dxfId="0" priority="226" stopIfTrue="1">
      <formula>AND(ISNUMBER(#REF!),#REF!&lt;200)</formula>
    </cfRule>
    <cfRule type="expression" dxfId="0" priority="227" stopIfTrue="1">
      <formula>AND(ISNUMBER(#REF!),#REF!&lt;200)</formula>
    </cfRule>
    <cfRule type="expression" dxfId="0" priority="228" stopIfTrue="1">
      <formula>AND(ISNUMBER(#REF!),#REF!&lt;200)</formula>
    </cfRule>
    <cfRule type="expression" dxfId="0" priority="229" stopIfTrue="1">
      <formula>AND(ISNUMBER(#REF!),#REF!&lt;200)</formula>
    </cfRule>
  </conditionalFormatting>
  <conditionalFormatting sqref="Q123">
    <cfRule type="expression" dxfId="0" priority="569" stopIfTrue="1">
      <formula>AND(ISNUMBER(#REF!),#REF!&lt;200)</formula>
    </cfRule>
    <cfRule type="cellIs" priority="570" stopIfTrue="1" operator="greaterThan">
      <formula>400000</formula>
    </cfRule>
  </conditionalFormatting>
  <conditionalFormatting sqref="C125">
    <cfRule type="expression" dxfId="0" priority="510" stopIfTrue="1">
      <formula>AND(ISNUMBER(#REF!),#REF!&lt;200)</formula>
    </cfRule>
  </conditionalFormatting>
  <conditionalFormatting sqref="F125">
    <cfRule type="expression" dxfId="0" priority="504" stopIfTrue="1">
      <formula>AND(ISNUMBER(#REF!),#REF!&lt;200)</formula>
    </cfRule>
  </conditionalFormatting>
  <conditionalFormatting sqref="H125">
    <cfRule type="expression" dxfId="0" priority="506" stopIfTrue="1">
      <formula>AND(ISNUMBER(#REF!),#REF!&lt;200)</formula>
    </cfRule>
  </conditionalFormatting>
  <conditionalFormatting sqref="Q125">
    <cfRule type="expression" dxfId="0" priority="494" stopIfTrue="1">
      <formula>AND(ISNUMBER(#REF!),#REF!&lt;200)</formula>
    </cfRule>
    <cfRule type="cellIs" priority="495" stopIfTrue="1" operator="greaterThan">
      <formula>400000</formula>
    </cfRule>
  </conditionalFormatting>
  <conditionalFormatting sqref="F136">
    <cfRule type="expression" dxfId="0" priority="119" stopIfTrue="1">
      <formula>AND(ISNUMBER(#REF!),#REF!&lt;200)</formula>
    </cfRule>
    <cfRule type="expression" dxfId="0" priority="120" stopIfTrue="1">
      <formula>AND(ISNUMBER(#REF!),#REF!&lt;200)</formula>
    </cfRule>
  </conditionalFormatting>
  <conditionalFormatting sqref="H136">
    <cfRule type="expression" dxfId="0" priority="117" stopIfTrue="1">
      <formula>AND(ISNUMBER(#REF!),#REF!&lt;200)</formula>
    </cfRule>
    <cfRule type="expression" dxfId="0" priority="118" stopIfTrue="1">
      <formula>AND(ISNUMBER(#REF!),#REF!&lt;200)</formula>
    </cfRule>
  </conditionalFormatting>
  <conditionalFormatting sqref="H137">
    <cfRule type="expression" dxfId="0" priority="81" stopIfTrue="1">
      <formula>AND(ISNUMBER(#REF!),#REF!&lt;200)</formula>
    </cfRule>
    <cfRule type="expression" dxfId="0" priority="82" stopIfTrue="1">
      <formula>AND(ISNUMBER(#REF!),#REF!&lt;200)</formula>
    </cfRule>
    <cfRule type="expression" dxfId="0" priority="83" stopIfTrue="1">
      <formula>AND(ISNUMBER(#REF!),#REF!&lt;200)</formula>
    </cfRule>
    <cfRule type="expression" dxfId="0" priority="84" stopIfTrue="1">
      <formula>AND(ISNUMBER(#REF!),#REF!&lt;200)</formula>
    </cfRule>
  </conditionalFormatting>
  <conditionalFormatting sqref="H138">
    <cfRule type="expression" dxfId="0" priority="61" stopIfTrue="1">
      <formula>AND(ISNUMBER(#REF!),#REF!&lt;200)</formula>
    </cfRule>
    <cfRule type="expression" dxfId="0" priority="62" stopIfTrue="1">
      <formula>AND(ISNUMBER(#REF!),#REF!&lt;200)</formula>
    </cfRule>
    <cfRule type="expression" dxfId="0" priority="63" stopIfTrue="1">
      <formula>AND(ISNUMBER(#REF!),#REF!&lt;200)</formula>
    </cfRule>
    <cfRule type="expression" dxfId="0" priority="64" stopIfTrue="1">
      <formula>AND(ISNUMBER(#REF!),#REF!&lt;200)</formula>
    </cfRule>
  </conditionalFormatting>
  <conditionalFormatting sqref="H139">
    <cfRule type="expression" dxfId="0" priority="41" stopIfTrue="1">
      <formula>AND(ISNUMBER(#REF!),#REF!&lt;200)</formula>
    </cfRule>
    <cfRule type="expression" dxfId="0" priority="42" stopIfTrue="1">
      <formula>AND(ISNUMBER(#REF!),#REF!&lt;200)</formula>
    </cfRule>
    <cfRule type="expression" dxfId="0" priority="43" stopIfTrue="1">
      <formula>AND(ISNUMBER(#REF!),#REF!&lt;200)</formula>
    </cfRule>
    <cfRule type="expression" dxfId="0" priority="44" stopIfTrue="1">
      <formula>AND(ISNUMBER(#REF!),#REF!&lt;200)</formula>
    </cfRule>
  </conditionalFormatting>
  <conditionalFormatting sqref="H140">
    <cfRule type="expression" dxfId="0" priority="21" stopIfTrue="1">
      <formula>AND(ISNUMBER(#REF!),#REF!&lt;200)</formula>
    </cfRule>
    <cfRule type="expression" dxfId="0" priority="22" stopIfTrue="1">
      <formula>AND(ISNUMBER(#REF!),#REF!&lt;200)</formula>
    </cfRule>
    <cfRule type="expression" dxfId="0" priority="23" stopIfTrue="1">
      <formula>AND(ISNUMBER(#REF!),#REF!&lt;200)</formula>
    </cfRule>
    <cfRule type="expression" dxfId="0" priority="24" stopIfTrue="1">
      <formula>AND(ISNUMBER(#REF!),#REF!&lt;200)</formula>
    </cfRule>
  </conditionalFormatting>
  <conditionalFormatting sqref="H143:J143">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fRule type="expression" dxfId="0" priority="4" stopIfTrue="1">
      <formula>AND(ISNUMBER(#REF!),#REF!&lt;200)</formula>
    </cfRule>
  </conditionalFormatting>
  <conditionalFormatting sqref="F152">
    <cfRule type="expression" dxfId="0" priority="700" stopIfTrue="1">
      <formula>AND(ISNUMBER(#REF!),#REF!&lt;200)</formula>
    </cfRule>
    <cfRule type="expression" dxfId="0" priority="703" stopIfTrue="1">
      <formula>AND(ISNUMBER(#REF!),#REF!&lt;200)</formula>
    </cfRule>
  </conditionalFormatting>
  <conditionalFormatting sqref="G152">
    <cfRule type="expression" dxfId="0" priority="706" stopIfTrue="1">
      <formula>AND(ISNUMBER(#REF!),#REF!&lt;200)</formula>
    </cfRule>
    <cfRule type="expression" dxfId="0" priority="707" stopIfTrue="1">
      <formula>AND(ISNUMBER(#REF!),#REF!&lt;200)</formula>
    </cfRule>
    <cfRule type="expression" dxfId="0" priority="708" stopIfTrue="1">
      <formula>AND(ISNUMBER(#REF!),#REF!&lt;200)</formula>
    </cfRule>
    <cfRule type="expression" dxfId="0" priority="709" stopIfTrue="1">
      <formula>AND(ISNUMBER(#REF!),#REF!&lt;200)</formula>
    </cfRule>
  </conditionalFormatting>
  <conditionalFormatting sqref="H152">
    <cfRule type="expression" dxfId="0" priority="698" stopIfTrue="1">
      <formula>AND(ISNUMBER(#REF!),#REF!&lt;200)</formula>
    </cfRule>
    <cfRule type="expression" dxfId="0" priority="699" stopIfTrue="1">
      <formula>AND(ISNUMBER(#REF!),#REF!&lt;200)</formula>
    </cfRule>
  </conditionalFormatting>
  <conditionalFormatting sqref="J152">
    <cfRule type="expression" dxfId="0" priority="370" stopIfTrue="1">
      <formula>AND(ISNUMBER(#REF!),#REF!&lt;200)</formula>
    </cfRule>
    <cfRule type="expression" dxfId="0" priority="371" stopIfTrue="1">
      <formula>AND(ISNUMBER(#REF!),#REF!&lt;200)</formula>
    </cfRule>
    <cfRule type="expression" dxfId="0" priority="372" stopIfTrue="1">
      <formula>AND(ISNUMBER(#REF!),#REF!&lt;200)</formula>
    </cfRule>
    <cfRule type="expression" dxfId="0" priority="373" stopIfTrue="1">
      <formula>AND(ISNUMBER(#REF!),#REF!&lt;200)</formula>
    </cfRule>
  </conditionalFormatting>
  <conditionalFormatting sqref="F153">
    <cfRule type="expression" dxfId="0" priority="666" stopIfTrue="1">
      <formula>AND(ISNUMBER(#REF!),#REF!&lt;200)</formula>
    </cfRule>
    <cfRule type="expression" dxfId="0" priority="667" stopIfTrue="1">
      <formula>AND(ISNUMBER(#REF!),#REF!&lt;200)</formula>
    </cfRule>
    <cfRule type="expression" dxfId="0" priority="668" stopIfTrue="1">
      <formula>AND(ISNUMBER(#REF!),#REF!&lt;200)</formula>
    </cfRule>
    <cfRule type="expression" dxfId="0" priority="669" stopIfTrue="1">
      <formula>AND(ISNUMBER(#REF!),#REF!&lt;200)</formula>
    </cfRule>
  </conditionalFormatting>
  <conditionalFormatting sqref="G153">
    <cfRule type="expression" dxfId="0" priority="662" stopIfTrue="1">
      <formula>AND(ISNUMBER(#REF!),#REF!&lt;200)</formula>
    </cfRule>
    <cfRule type="expression" dxfId="0" priority="665" stopIfTrue="1">
      <formula>AND(ISNUMBER(#REF!),#REF!&lt;200)</formula>
    </cfRule>
  </conditionalFormatting>
  <conditionalFormatting sqref="G153:H153">
    <cfRule type="expression" dxfId="0" priority="663" stopIfTrue="1">
      <formula>AND(ISNUMBER(#REF!),#REF!&lt;200)</formula>
    </cfRule>
    <cfRule type="expression" dxfId="0" priority="664" stopIfTrue="1">
      <formula>AND(ISNUMBER(#REF!),#REF!&lt;200)</formula>
    </cfRule>
  </conditionalFormatting>
  <conditionalFormatting sqref="H153">
    <cfRule type="expression" dxfId="0" priority="660" stopIfTrue="1">
      <formula>AND(ISNUMBER(#REF!),#REF!&lt;200)</formula>
    </cfRule>
    <cfRule type="expression" dxfId="0" priority="661" stopIfTrue="1">
      <formula>AND(ISNUMBER(#REF!),#REF!&lt;200)</formula>
    </cfRule>
  </conditionalFormatting>
  <conditionalFormatting sqref="J153">
    <cfRule type="expression" dxfId="0" priority="350" stopIfTrue="1">
      <formula>AND(ISNUMBER(#REF!),#REF!&lt;200)</formula>
    </cfRule>
    <cfRule type="expression" dxfId="0" priority="351" stopIfTrue="1">
      <formula>AND(ISNUMBER(#REF!),#REF!&lt;200)</formula>
    </cfRule>
    <cfRule type="expression" dxfId="0" priority="352" stopIfTrue="1">
      <formula>AND(ISNUMBER(#REF!),#REF!&lt;200)</formula>
    </cfRule>
    <cfRule type="expression" dxfId="0" priority="353" stopIfTrue="1">
      <formula>AND(ISNUMBER(#REF!),#REF!&lt;200)</formula>
    </cfRule>
  </conditionalFormatting>
  <conditionalFormatting sqref="F154">
    <cfRule type="expression" dxfId="0" priority="616" stopIfTrue="1">
      <formula>AND(ISNUMBER(#REF!),#REF!&lt;200)</formula>
    </cfRule>
    <cfRule type="expression" dxfId="0" priority="617" stopIfTrue="1">
      <formula>AND(ISNUMBER(#REF!),#REF!&lt;200)</formula>
    </cfRule>
    <cfRule type="expression" dxfId="0" priority="618" stopIfTrue="1">
      <formula>AND(ISNUMBER(#REF!),#REF!&lt;200)</formula>
    </cfRule>
    <cfRule type="expression" dxfId="0" priority="619" stopIfTrue="1">
      <formula>AND(ISNUMBER(#REF!),#REF!&lt;200)</formula>
    </cfRule>
  </conditionalFormatting>
  <conditionalFormatting sqref="G154">
    <cfRule type="expression" dxfId="0" priority="612" stopIfTrue="1">
      <formula>AND(ISNUMBER(#REF!),#REF!&lt;200)</formula>
    </cfRule>
    <cfRule type="expression" dxfId="0" priority="615" stopIfTrue="1">
      <formula>AND(ISNUMBER(#REF!),#REF!&lt;200)</formula>
    </cfRule>
  </conditionalFormatting>
  <conditionalFormatting sqref="G154:H154">
    <cfRule type="expression" dxfId="0" priority="613" stopIfTrue="1">
      <formula>AND(ISNUMBER(#REF!),#REF!&lt;200)</formula>
    </cfRule>
    <cfRule type="expression" dxfId="0" priority="614" stopIfTrue="1">
      <formula>AND(ISNUMBER(#REF!),#REF!&lt;200)</formula>
    </cfRule>
  </conditionalFormatting>
  <conditionalFormatting sqref="H154">
    <cfRule type="expression" dxfId="0" priority="610" stopIfTrue="1">
      <formula>AND(ISNUMBER(#REF!),#REF!&lt;200)</formula>
    </cfRule>
    <cfRule type="expression" dxfId="0" priority="611" stopIfTrue="1">
      <formula>AND(ISNUMBER(#REF!),#REF!&lt;200)</formula>
    </cfRule>
  </conditionalFormatting>
  <conditionalFormatting sqref="J154">
    <cfRule type="expression" dxfId="0" priority="330" stopIfTrue="1">
      <formula>AND(ISNUMBER(#REF!),#REF!&lt;200)</formula>
    </cfRule>
    <cfRule type="expression" dxfId="0" priority="331" stopIfTrue="1">
      <formula>AND(ISNUMBER(#REF!),#REF!&lt;200)</formula>
    </cfRule>
    <cfRule type="expression" dxfId="0" priority="332" stopIfTrue="1">
      <formula>AND(ISNUMBER(#REF!),#REF!&lt;200)</formula>
    </cfRule>
    <cfRule type="expression" dxfId="0" priority="333" stopIfTrue="1">
      <formula>AND(ISNUMBER(#REF!),#REF!&lt;200)</formula>
    </cfRule>
  </conditionalFormatting>
  <conditionalFormatting sqref="B34:B35">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C100:C103">
    <cfRule type="expression" dxfId="0" priority="761" stopIfTrue="1">
      <formula>AND(ISNUMBER(#REF!),#REF!&lt;200)</formula>
    </cfRule>
  </conditionalFormatting>
  <conditionalFormatting sqref="F18:F26">
    <cfRule type="expression" dxfId="0" priority="470" stopIfTrue="1">
      <formula>AND(ISNUMBER(#REF!),#REF!&lt;200)</formula>
    </cfRule>
    <cfRule type="expression" dxfId="0" priority="471" stopIfTrue="1">
      <formula>AND(ISNUMBER(#REF!),#REF!&lt;200)</formula>
    </cfRule>
    <cfRule type="expression" dxfId="0" priority="472" stopIfTrue="1">
      <formula>AND(ISNUMBER(#REF!),#REF!&lt;200)</formula>
    </cfRule>
    <cfRule type="expression" dxfId="0" priority="473" stopIfTrue="1">
      <formula>AND(ISNUMBER(#REF!),#REF!&lt;200)</formula>
    </cfRule>
  </conditionalFormatting>
  <conditionalFormatting sqref="F63:F64">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F137:F140">
    <cfRule type="expression" dxfId="0" priority="101" stopIfTrue="1">
      <formula>AND(ISNUMBER(#REF!),#REF!&lt;200)</formula>
    </cfRule>
    <cfRule type="expression" dxfId="0" priority="102" stopIfTrue="1">
      <formula>AND(ISNUMBER(#REF!),#REF!&lt;200)</formula>
    </cfRule>
    <cfRule type="expression" dxfId="0" priority="103" stopIfTrue="1">
      <formula>AND(ISNUMBER(#REF!),#REF!&lt;200)</formula>
    </cfRule>
    <cfRule type="expression" dxfId="0" priority="104" stopIfTrue="1">
      <formula>AND(ISNUMBER(#REF!),#REF!&lt;200)</formula>
    </cfRule>
  </conditionalFormatting>
  <conditionalFormatting sqref="G42:G43">
    <cfRule type="expression" dxfId="0" priority="200" stopIfTrue="1">
      <formula>AND(ISNUMBER(#REF!),#REF!&lt;200)</formula>
    </cfRule>
    <cfRule type="expression" dxfId="0" priority="201" stopIfTrue="1">
      <formula>AND(ISNUMBER(#REF!),#REF!&lt;200)</formula>
    </cfRule>
    <cfRule type="expression" dxfId="0" priority="202" stopIfTrue="1">
      <formula>AND(ISNUMBER(#REF!),#REF!&lt;200)</formula>
    </cfRule>
    <cfRule type="expression" dxfId="0" priority="203" stopIfTrue="1">
      <formula>AND(ISNUMBER(#REF!),#REF!&lt;200)</formula>
    </cfRule>
  </conditionalFormatting>
  <conditionalFormatting sqref="G44:G46">
    <cfRule type="expression" dxfId="0" priority="133" stopIfTrue="1">
      <formula>AND(ISNUMBER(#REF!),#REF!&lt;200)</formula>
    </cfRule>
    <cfRule type="expression" dxfId="0" priority="134" stopIfTrue="1">
      <formula>AND(ISNUMBER(#REF!),#REF!&lt;200)</formula>
    </cfRule>
    <cfRule type="expression" dxfId="0" priority="135" stopIfTrue="1">
      <formula>AND(ISNUMBER(#REF!),#REF!&lt;200)</formula>
    </cfRule>
    <cfRule type="expression" dxfId="0" priority="136" stopIfTrue="1">
      <formula>AND(ISNUMBER(#REF!),#REF!&lt;200)</formula>
    </cfRule>
  </conditionalFormatting>
  <conditionalFormatting sqref="H62:H65">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J63:J64">
    <cfRule type="expression" dxfId="0" priority="398" stopIfTrue="1">
      <formula>AND(ISNUMBER(#REF!),#REF!&lt;200)</formula>
    </cfRule>
    <cfRule type="expression" dxfId="0" priority="399" stopIfTrue="1">
      <formula>AND(ISNUMBER(#REF!),#REF!&lt;200)</formula>
    </cfRule>
    <cfRule type="expression" dxfId="0" priority="400" stopIfTrue="1">
      <formula>AND(ISNUMBER(#REF!),#REF!&lt;200)</formula>
    </cfRule>
    <cfRule type="expression" dxfId="0" priority="401" stopIfTrue="1">
      <formula>AND(ISNUMBER(#REF!),#REF!&lt;200)</formula>
    </cfRule>
  </conditionalFormatting>
  <conditionalFormatting sqref="N63:N65">
    <cfRule type="expression" dxfId="0" priority="1048" stopIfTrue="1">
      <formula>AND(ISNUMBER(#REF!),#REF!&lt;200)</formula>
    </cfRule>
    <cfRule type="expression" dxfId="0" priority="1049" stopIfTrue="1">
      <formula>AND(ISNUMBER(#REF!),#REF!&lt;200)</formula>
    </cfRule>
    <cfRule type="expression" dxfId="0" priority="1050" stopIfTrue="1">
      <formula>AND(ISNUMBER(#REF!),#REF!&lt;200)</formula>
    </cfRule>
    <cfRule type="expression" dxfId="0" priority="1051" stopIfTrue="1">
      <formula>AND(ISNUMBER(#REF!),#REF!&lt;200)</formula>
    </cfRule>
  </conditionalFormatting>
  <conditionalFormatting sqref="F14:F15 F17">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F27:F32 F37:F39 F34:F35">
    <cfRule type="expression" dxfId="0" priority="474" stopIfTrue="1">
      <formula>AND(ISNUMBER(#REF!),#REF!&lt;200)</formula>
    </cfRule>
    <cfRule type="expression" dxfId="0" priority="475" stopIfTrue="1">
      <formula>AND(ISNUMBER(#REF!),#REF!&lt;200)</formula>
    </cfRule>
    <cfRule type="expression" dxfId="0" priority="476" stopIfTrue="1">
      <formula>AND(ISNUMBER(#REF!),#REF!&lt;200)</formula>
    </cfRule>
    <cfRule type="expression" dxfId="0" priority="477" stopIfTrue="1">
      <formula>AND(ISNUMBER(#REF!),#REF!&lt;200)</formula>
    </cfRule>
  </conditionalFormatting>
  <conditionalFormatting sqref="F125 H125">
    <cfRule type="expression" dxfId="0" priority="505" stopIfTrue="1">
      <formula>AND(ISNUMBER(#REF!),#REF!&lt;200)</formula>
    </cfRule>
  </conditionalFormatting>
  <conditionalFormatting sqref="F136 H136">
    <cfRule type="expression" dxfId="0" priority="121" stopIfTrue="1">
      <formula>AND(ISNUMBER(#REF!),#REF!&lt;200)</formula>
    </cfRule>
    <cfRule type="expression" dxfId="0" priority="122" stopIfTrue="1">
      <formula>AND(ISNUMBER(#REF!),#REF!&lt;200)</formula>
    </cfRule>
  </conditionalFormatting>
  <conditionalFormatting sqref="H141:J142">
    <cfRule type="expression" dxfId="0" priority="5" stopIfTrue="1">
      <formula>AND(ISNUMBER(#REF!),#REF!&lt;200)</formula>
    </cfRule>
    <cfRule type="expression" dxfId="0" priority="6" stopIfTrue="1">
      <formula>AND(ISNUMBER(#REF!),#REF!&lt;200)</formula>
    </cfRule>
    <cfRule type="expression" dxfId="0" priority="7" stopIfTrue="1">
      <formula>AND(ISNUMBER(#REF!),#REF!&lt;200)</formula>
    </cfRule>
    <cfRule type="expression" dxfId="0" priority="8" stopIfTrue="1">
      <formula>AND(ISNUMBER(#REF!),#REF!&lt;200)</formula>
    </cfRule>
  </conditionalFormatting>
  <conditionalFormatting sqref="F152 H152">
    <cfRule type="expression" dxfId="0" priority="701" stopIfTrue="1">
      <formula>AND(ISNUMBER(#REF!),#REF!&lt;200)</formula>
    </cfRule>
    <cfRule type="expression" dxfId="0" priority="702"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K13:K77 K79:K126 K128:K154"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IU146"/>
  <sheetViews>
    <sheetView zoomScale="85" zoomScaleNormal="85" workbookViewId="0">
      <pane ySplit="7" topLeftCell="A8" activePane="bottomLeft" state="frozen"/>
      <selection/>
      <selection pane="bottomLeft" activeCell="A2" sqref="A2:R2"/>
    </sheetView>
  </sheetViews>
  <sheetFormatPr defaultColWidth="9" defaultRowHeight="15"/>
  <cols>
    <col min="1" max="1" width="39.1083333333333" style="14" customWidth="1"/>
    <col min="2" max="2" width="6.5" style="14" customWidth="1"/>
    <col min="3" max="3" width="5" style="15" customWidth="1"/>
    <col min="4" max="4" width="6" style="15" customWidth="1"/>
    <col min="5" max="5" width="5.375" style="15" customWidth="1"/>
    <col min="6" max="6" width="5.5" style="15" customWidth="1"/>
    <col min="7" max="7" width="76.475" style="15" customWidth="1"/>
    <col min="8" max="8" width="4.625" style="15" customWidth="1"/>
    <col min="9" max="9" width="6.5" style="16" customWidth="1"/>
    <col min="10" max="10" width="8.25" style="16" customWidth="1"/>
    <col min="11" max="11" width="14.25" style="17" customWidth="1"/>
    <col min="12" max="12" width="10.125" style="17" customWidth="1"/>
    <col min="13" max="13" width="5.875" style="17" customWidth="1"/>
    <col min="14" max="14" width="10.375" style="17" customWidth="1"/>
    <col min="15" max="15" width="8.375" style="17" customWidth="1"/>
    <col min="16" max="16" width="10.625" style="17" customWidth="1"/>
    <col min="17" max="17" width="6.875" style="17" customWidth="1"/>
    <col min="18" max="18" width="5.5" style="14" customWidth="1"/>
    <col min="19" max="19" width="9" style="14"/>
    <col min="20" max="20" width="14.125" style="14"/>
    <col min="21" max="240" width="9" style="14"/>
  </cols>
  <sheetData>
    <row r="1" ht="18.75" spans="1:1">
      <c r="A1" s="18"/>
    </row>
    <row r="2" s="1" customFormat="1" ht="27" spans="1:18">
      <c r="A2" s="19" t="s">
        <v>399</v>
      </c>
      <c r="B2" s="19"/>
      <c r="C2" s="19"/>
      <c r="D2" s="19"/>
      <c r="E2" s="19"/>
      <c r="F2" s="19"/>
      <c r="G2" s="19"/>
      <c r="H2" s="19"/>
      <c r="I2" s="19"/>
      <c r="J2" s="19"/>
      <c r="K2" s="19"/>
      <c r="L2" s="19"/>
      <c r="M2" s="19"/>
      <c r="N2" s="19"/>
      <c r="O2" s="19"/>
      <c r="P2" s="19"/>
      <c r="Q2" s="19"/>
      <c r="R2" s="19"/>
    </row>
    <row r="3" s="1" customFormat="1" ht="25.5" spans="1:18">
      <c r="A3" s="20"/>
      <c r="B3" s="20"/>
      <c r="C3" s="20"/>
      <c r="D3" s="20"/>
      <c r="E3" s="20"/>
      <c r="F3" s="20"/>
      <c r="G3" s="20"/>
      <c r="H3" s="21"/>
      <c r="I3" s="21"/>
      <c r="J3" s="21"/>
      <c r="K3" s="21"/>
      <c r="L3" s="21"/>
      <c r="M3" s="21"/>
      <c r="N3" s="21"/>
      <c r="O3" s="21"/>
      <c r="P3" s="21"/>
      <c r="Q3" s="21"/>
      <c r="R3" s="21"/>
    </row>
    <row r="4" s="2" customFormat="1" spans="1:255">
      <c r="A4" s="22" t="s">
        <v>2</v>
      </c>
      <c r="B4" s="21"/>
      <c r="C4" s="21"/>
      <c r="D4" s="21"/>
      <c r="E4" s="21"/>
      <c r="F4" s="21"/>
      <c r="G4" s="23"/>
      <c r="H4" s="21"/>
      <c r="I4" s="21"/>
      <c r="J4" s="21"/>
      <c r="K4" s="21"/>
      <c r="L4" s="21"/>
      <c r="M4" s="21"/>
      <c r="N4" s="21"/>
      <c r="O4" s="21"/>
      <c r="P4" s="50"/>
      <c r="Q4" s="50"/>
      <c r="R4" s="5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3" customFormat="1" spans="1:240">
      <c r="A5" s="24" t="s">
        <v>3</v>
      </c>
      <c r="B5" s="24" t="s">
        <v>4</v>
      </c>
      <c r="C5" s="24" t="s">
        <v>5</v>
      </c>
      <c r="D5" s="24"/>
      <c r="E5" s="24" t="s">
        <v>6</v>
      </c>
      <c r="F5" s="24"/>
      <c r="G5" s="25"/>
      <c r="H5" s="26" t="s">
        <v>7</v>
      </c>
      <c r="I5" s="51" t="s">
        <v>8</v>
      </c>
      <c r="J5" s="51"/>
      <c r="K5" s="52" t="s">
        <v>9</v>
      </c>
      <c r="L5" s="53" t="s">
        <v>10</v>
      </c>
      <c r="M5" s="53"/>
      <c r="N5" s="53"/>
      <c r="O5" s="53"/>
      <c r="P5" s="53"/>
      <c r="Q5" s="60" t="s">
        <v>11</v>
      </c>
      <c r="R5" s="24" t="s">
        <v>12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3" customFormat="1" ht="38.25" spans="1:240">
      <c r="A6" s="24"/>
      <c r="B6" s="24"/>
      <c r="C6" s="24" t="s">
        <v>13</v>
      </c>
      <c r="D6" s="24" t="s">
        <v>14</v>
      </c>
      <c r="E6" s="24" t="s">
        <v>15</v>
      </c>
      <c r="F6" s="24" t="s">
        <v>16</v>
      </c>
      <c r="G6" s="24" t="s">
        <v>17</v>
      </c>
      <c r="H6" s="27"/>
      <c r="I6" s="51" t="s">
        <v>18</v>
      </c>
      <c r="J6" s="51" t="s">
        <v>19</v>
      </c>
      <c r="K6" s="52"/>
      <c r="L6" s="54" t="s">
        <v>20</v>
      </c>
      <c r="M6" s="54" t="s">
        <v>21</v>
      </c>
      <c r="N6" s="54" t="s">
        <v>22</v>
      </c>
      <c r="O6" s="54" t="s">
        <v>23</v>
      </c>
      <c r="P6" s="54" t="s">
        <v>24</v>
      </c>
      <c r="Q6" s="61"/>
      <c r="R6" s="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4" customFormat="1" spans="1:18">
      <c r="A7" s="28" t="s">
        <v>25</v>
      </c>
      <c r="B7" s="29">
        <f>B8+B47+B65+B72+B76+B86+B110+B136</f>
        <v>110</v>
      </c>
      <c r="C7" s="29" t="s">
        <v>26</v>
      </c>
      <c r="D7" s="29" t="s">
        <v>26</v>
      </c>
      <c r="E7" s="29" t="s">
        <v>27</v>
      </c>
      <c r="F7" s="29" t="s">
        <v>26</v>
      </c>
      <c r="G7" s="29" t="s">
        <v>26</v>
      </c>
      <c r="H7" s="29" t="s">
        <v>26</v>
      </c>
      <c r="I7" s="29" t="s">
        <v>26</v>
      </c>
      <c r="J7" s="29" t="s">
        <v>26</v>
      </c>
      <c r="K7" s="55">
        <f t="shared" ref="K7:P7" si="0">K8+K47+K65+K72+K76+K86+K110+K136</f>
        <v>115046.81</v>
      </c>
      <c r="L7" s="55">
        <f t="shared" si="0"/>
        <v>4457.5</v>
      </c>
      <c r="M7" s="55">
        <f t="shared" si="0"/>
        <v>0</v>
      </c>
      <c r="N7" s="55">
        <f t="shared" si="0"/>
        <v>96584.34</v>
      </c>
      <c r="O7" s="55">
        <f t="shared" si="0"/>
        <v>40</v>
      </c>
      <c r="P7" s="55">
        <f t="shared" si="0"/>
        <v>13964.97</v>
      </c>
      <c r="Q7" s="55"/>
      <c r="R7" s="29"/>
    </row>
    <row r="8" s="5" customFormat="1" spans="1:255">
      <c r="A8" s="30" t="s">
        <v>28</v>
      </c>
      <c r="B8" s="29">
        <f>B9+B20+B32+B40+B44</f>
        <v>15</v>
      </c>
      <c r="C8" s="29"/>
      <c r="D8" s="29"/>
      <c r="E8" s="29"/>
      <c r="F8" s="29"/>
      <c r="G8" s="29" t="s">
        <v>26</v>
      </c>
      <c r="H8" s="29" t="s">
        <v>26</v>
      </c>
      <c r="I8" s="29" t="s">
        <v>26</v>
      </c>
      <c r="J8" s="29" t="s">
        <v>26</v>
      </c>
      <c r="K8" s="55">
        <f t="shared" ref="K8:P8" si="1">K9+K20+K32+K40+K44</f>
        <v>49431.5</v>
      </c>
      <c r="L8" s="55">
        <f t="shared" si="1"/>
        <v>617.5</v>
      </c>
      <c r="M8" s="55">
        <f t="shared" si="1"/>
        <v>0</v>
      </c>
      <c r="N8" s="55">
        <f t="shared" si="1"/>
        <v>48814</v>
      </c>
      <c r="O8" s="55">
        <f t="shared" si="1"/>
        <v>0</v>
      </c>
      <c r="P8" s="55">
        <f t="shared" si="1"/>
        <v>0</v>
      </c>
      <c r="Q8" s="55"/>
      <c r="R8" s="2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ht="13.5" spans="1:18">
      <c r="A9" s="31" t="s">
        <v>29</v>
      </c>
      <c r="B9" s="32">
        <f>B10+B13+B16+B18</f>
        <v>5</v>
      </c>
      <c r="C9" s="32" t="s">
        <v>26</v>
      </c>
      <c r="D9" s="32" t="s">
        <v>26</v>
      </c>
      <c r="E9" s="32"/>
      <c r="F9" s="32"/>
      <c r="G9" s="33"/>
      <c r="H9" s="29" t="s">
        <v>26</v>
      </c>
      <c r="I9" s="29" t="s">
        <v>26</v>
      </c>
      <c r="J9" s="29" t="s">
        <v>26</v>
      </c>
      <c r="K9" s="35">
        <f t="shared" ref="K9:P9" si="2">K10+K13+K16+K18</f>
        <v>31860</v>
      </c>
      <c r="L9" s="35">
        <f t="shared" si="2"/>
        <v>0</v>
      </c>
      <c r="M9" s="35">
        <f t="shared" si="2"/>
        <v>0</v>
      </c>
      <c r="N9" s="35">
        <f t="shared" si="2"/>
        <v>31860</v>
      </c>
      <c r="O9" s="35">
        <f t="shared" si="2"/>
        <v>0</v>
      </c>
      <c r="P9" s="35">
        <f t="shared" si="2"/>
        <v>0</v>
      </c>
      <c r="Q9" s="35"/>
      <c r="R9" s="32"/>
    </row>
    <row r="10" ht="13.5" spans="1:18">
      <c r="A10" s="31" t="s">
        <v>30</v>
      </c>
      <c r="B10" s="34">
        <f>SUM(B11:B12)</f>
        <v>2</v>
      </c>
      <c r="C10" s="32" t="s">
        <v>26</v>
      </c>
      <c r="D10" s="32" t="s">
        <v>26</v>
      </c>
      <c r="E10" s="32" t="s">
        <v>31</v>
      </c>
      <c r="F10" s="35">
        <f t="shared" ref="F10:P10" si="3">SUM(F11:F12)</f>
        <v>21.4</v>
      </c>
      <c r="G10" s="36" t="s">
        <v>32</v>
      </c>
      <c r="H10" s="32"/>
      <c r="I10" s="34">
        <f t="shared" si="3"/>
        <v>0</v>
      </c>
      <c r="J10" s="34">
        <f t="shared" si="3"/>
        <v>0</v>
      </c>
      <c r="K10" s="35">
        <f t="shared" si="3"/>
        <v>15000</v>
      </c>
      <c r="L10" s="35">
        <f t="shared" si="3"/>
        <v>0</v>
      </c>
      <c r="M10" s="35">
        <f t="shared" si="3"/>
        <v>0</v>
      </c>
      <c r="N10" s="35">
        <f t="shared" si="3"/>
        <v>15000</v>
      </c>
      <c r="O10" s="35">
        <f t="shared" si="3"/>
        <v>0</v>
      </c>
      <c r="P10" s="35">
        <f t="shared" si="3"/>
        <v>0</v>
      </c>
      <c r="Q10" s="35"/>
      <c r="R10" s="32"/>
    </row>
    <row r="11" s="6" customFormat="1" spans="1:240">
      <c r="A11" s="37" t="s">
        <v>33</v>
      </c>
      <c r="B11" s="38">
        <v>1</v>
      </c>
      <c r="C11" s="33" t="s">
        <v>34</v>
      </c>
      <c r="D11" s="33"/>
      <c r="E11" s="32" t="s">
        <v>31</v>
      </c>
      <c r="F11" s="38">
        <v>20</v>
      </c>
      <c r="G11" s="37" t="s">
        <v>35</v>
      </c>
      <c r="H11" s="39">
        <v>2023</v>
      </c>
      <c r="I11" s="56"/>
      <c r="J11" s="57"/>
      <c r="K11" s="35">
        <f t="shared" ref="K11:K15" si="4">L11+M11+N11+O11+P11</f>
        <v>9000</v>
      </c>
      <c r="L11" s="35"/>
      <c r="M11" s="35"/>
      <c r="N11" s="35">
        <v>9000</v>
      </c>
      <c r="O11" s="35"/>
      <c r="P11" s="35"/>
      <c r="Q11" s="35" t="s">
        <v>37</v>
      </c>
      <c r="R11" s="3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6" customFormat="1" ht="21" spans="1:240">
      <c r="A12" s="33" t="s">
        <v>38</v>
      </c>
      <c r="B12" s="40">
        <v>1</v>
      </c>
      <c r="C12" s="33" t="s">
        <v>34</v>
      </c>
      <c r="D12" s="33"/>
      <c r="E12" s="32" t="s">
        <v>31</v>
      </c>
      <c r="F12" s="32">
        <v>1.4</v>
      </c>
      <c r="G12" s="37" t="s">
        <v>39</v>
      </c>
      <c r="H12" s="39">
        <v>2023</v>
      </c>
      <c r="I12" s="34"/>
      <c r="J12" s="34"/>
      <c r="K12" s="35">
        <f t="shared" si="4"/>
        <v>6000</v>
      </c>
      <c r="L12" s="35"/>
      <c r="M12" s="35"/>
      <c r="N12" s="35">
        <v>6000</v>
      </c>
      <c r="O12" s="35"/>
      <c r="P12" s="35"/>
      <c r="Q12" s="35" t="s">
        <v>37</v>
      </c>
      <c r="R12" s="3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ht="13.5" spans="1:18">
      <c r="A13" s="31" t="s">
        <v>40</v>
      </c>
      <c r="B13" s="34">
        <f>SUM(B14:B15)</f>
        <v>2</v>
      </c>
      <c r="C13" s="33"/>
      <c r="D13" s="33"/>
      <c r="E13" s="32" t="s">
        <v>31</v>
      </c>
      <c r="F13" s="35">
        <f t="shared" ref="F13:P13" si="5">SUM(F14:F15)</f>
        <v>18.6</v>
      </c>
      <c r="G13" s="33" t="s">
        <v>41</v>
      </c>
      <c r="H13" s="32"/>
      <c r="I13" s="34">
        <f t="shared" si="5"/>
        <v>0</v>
      </c>
      <c r="J13" s="34">
        <f t="shared" si="5"/>
        <v>0</v>
      </c>
      <c r="K13" s="35">
        <f t="shared" si="5"/>
        <v>9200</v>
      </c>
      <c r="L13" s="35">
        <f t="shared" si="5"/>
        <v>0</v>
      </c>
      <c r="M13" s="35">
        <f t="shared" si="5"/>
        <v>0</v>
      </c>
      <c r="N13" s="35">
        <f t="shared" si="5"/>
        <v>9200</v>
      </c>
      <c r="O13" s="35">
        <f t="shared" si="5"/>
        <v>0</v>
      </c>
      <c r="P13" s="35">
        <f t="shared" si="5"/>
        <v>0</v>
      </c>
      <c r="Q13" s="35" t="s">
        <v>37</v>
      </c>
      <c r="R13" s="32"/>
    </row>
    <row r="14" s="6" customFormat="1" ht="21" spans="1:240">
      <c r="A14" s="33" t="s">
        <v>42</v>
      </c>
      <c r="B14" s="40">
        <v>1</v>
      </c>
      <c r="C14" s="33"/>
      <c r="D14" s="33"/>
      <c r="E14" s="32" t="s">
        <v>31</v>
      </c>
      <c r="F14" s="32">
        <v>10</v>
      </c>
      <c r="G14" s="37" t="s">
        <v>43</v>
      </c>
      <c r="H14" s="39">
        <v>2023</v>
      </c>
      <c r="I14" s="34"/>
      <c r="J14" s="34"/>
      <c r="K14" s="35">
        <f t="shared" si="4"/>
        <v>4000</v>
      </c>
      <c r="L14" s="35"/>
      <c r="M14" s="35"/>
      <c r="N14" s="35">
        <v>4000</v>
      </c>
      <c r="O14" s="35"/>
      <c r="P14" s="35"/>
      <c r="Q14" s="35" t="s">
        <v>37</v>
      </c>
      <c r="R14" s="3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6" customFormat="1" spans="1:240">
      <c r="A15" s="33" t="s">
        <v>45</v>
      </c>
      <c r="B15" s="40">
        <v>1</v>
      </c>
      <c r="C15" s="33"/>
      <c r="D15" s="33"/>
      <c r="E15" s="32" t="s">
        <v>31</v>
      </c>
      <c r="F15" s="32">
        <v>8.6</v>
      </c>
      <c r="G15" s="37" t="s">
        <v>46</v>
      </c>
      <c r="H15" s="39">
        <v>2023</v>
      </c>
      <c r="I15" s="34"/>
      <c r="J15" s="34"/>
      <c r="K15" s="35">
        <f t="shared" si="4"/>
        <v>5200</v>
      </c>
      <c r="L15" s="35"/>
      <c r="M15" s="35"/>
      <c r="N15" s="35">
        <v>5200</v>
      </c>
      <c r="O15" s="35"/>
      <c r="P15" s="35"/>
      <c r="Q15" s="35" t="s">
        <v>37</v>
      </c>
      <c r="R15" s="3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ht="13.5" spans="1:18">
      <c r="A16" s="31" t="s">
        <v>47</v>
      </c>
      <c r="B16" s="34">
        <f>SUM(B17:B17)</f>
        <v>1</v>
      </c>
      <c r="C16" s="33"/>
      <c r="D16" s="33"/>
      <c r="E16" s="32" t="s">
        <v>31</v>
      </c>
      <c r="F16" s="35">
        <f t="shared" ref="F16:P16" si="6">SUM(F17:F17)</f>
        <v>0.12</v>
      </c>
      <c r="G16" s="33" t="s">
        <v>48</v>
      </c>
      <c r="H16" s="32"/>
      <c r="I16" s="34">
        <f t="shared" si="6"/>
        <v>0</v>
      </c>
      <c r="J16" s="34">
        <f t="shared" si="6"/>
        <v>0</v>
      </c>
      <c r="K16" s="35">
        <f t="shared" si="6"/>
        <v>600</v>
      </c>
      <c r="L16" s="35">
        <f t="shared" si="6"/>
        <v>0</v>
      </c>
      <c r="M16" s="35">
        <f t="shared" si="6"/>
        <v>0</v>
      </c>
      <c r="N16" s="35">
        <f t="shared" si="6"/>
        <v>600</v>
      </c>
      <c r="O16" s="35">
        <f t="shared" si="6"/>
        <v>0</v>
      </c>
      <c r="P16" s="35">
        <f t="shared" si="6"/>
        <v>0</v>
      </c>
      <c r="Q16" s="35" t="s">
        <v>37</v>
      </c>
      <c r="R16" s="32"/>
    </row>
    <row r="17" s="6" customFormat="1" ht="42" spans="1:240">
      <c r="A17" s="37" t="s">
        <v>49</v>
      </c>
      <c r="B17" s="40">
        <v>1</v>
      </c>
      <c r="C17" s="33" t="s">
        <v>34</v>
      </c>
      <c r="D17" s="33"/>
      <c r="E17" s="32" t="s">
        <v>31</v>
      </c>
      <c r="F17" s="40">
        <v>0.12</v>
      </c>
      <c r="G17" s="33" t="s">
        <v>50</v>
      </c>
      <c r="H17" s="39">
        <v>2023</v>
      </c>
      <c r="I17" s="34"/>
      <c r="J17" s="34"/>
      <c r="K17" s="35">
        <f t="shared" ref="K17:K24" si="7">L17+M17+N17+O17+P17</f>
        <v>600</v>
      </c>
      <c r="L17" s="35"/>
      <c r="M17" s="35"/>
      <c r="N17" s="35">
        <v>600</v>
      </c>
      <c r="O17" s="35"/>
      <c r="P17" s="35"/>
      <c r="Q17" s="35" t="s">
        <v>37</v>
      </c>
      <c r="R17" s="3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ht="13.5" spans="1:18">
      <c r="A18" s="31" t="s">
        <v>51</v>
      </c>
      <c r="B18" s="34">
        <f>SUM(B19:B19)</f>
        <v>0</v>
      </c>
      <c r="C18" s="33"/>
      <c r="D18" s="33"/>
      <c r="E18" s="32" t="s">
        <v>31</v>
      </c>
      <c r="F18" s="35">
        <f t="shared" ref="F18:P18" si="8">SUM(F19:F19)</f>
        <v>0</v>
      </c>
      <c r="G18" s="41" t="s">
        <v>52</v>
      </c>
      <c r="H18" s="32"/>
      <c r="I18" s="34">
        <f t="shared" si="8"/>
        <v>0</v>
      </c>
      <c r="J18" s="34">
        <f t="shared" si="8"/>
        <v>0</v>
      </c>
      <c r="K18" s="35">
        <f t="shared" si="8"/>
        <v>7060</v>
      </c>
      <c r="L18" s="35">
        <f t="shared" si="8"/>
        <v>0</v>
      </c>
      <c r="M18" s="35">
        <f t="shared" si="8"/>
        <v>0</v>
      </c>
      <c r="N18" s="35">
        <f t="shared" si="8"/>
        <v>7060</v>
      </c>
      <c r="O18" s="35">
        <f t="shared" si="8"/>
        <v>0</v>
      </c>
      <c r="P18" s="35">
        <f t="shared" si="8"/>
        <v>0</v>
      </c>
      <c r="Q18" s="35" t="s">
        <v>37</v>
      </c>
      <c r="R18" s="32"/>
    </row>
    <row r="19" s="6" customFormat="1" ht="21" spans="1:240">
      <c r="A19" s="33" t="s">
        <v>53</v>
      </c>
      <c r="B19" s="40"/>
      <c r="C19" s="33"/>
      <c r="D19" s="33"/>
      <c r="E19" s="32"/>
      <c r="F19" s="32"/>
      <c r="G19" s="33" t="s">
        <v>54</v>
      </c>
      <c r="H19" s="39">
        <v>2023</v>
      </c>
      <c r="I19" s="34"/>
      <c r="J19" s="34"/>
      <c r="K19" s="35">
        <f t="shared" si="7"/>
        <v>7060</v>
      </c>
      <c r="L19" s="35"/>
      <c r="M19" s="35"/>
      <c r="N19" s="35">
        <v>7060</v>
      </c>
      <c r="O19" s="35"/>
      <c r="P19" s="35"/>
      <c r="Q19" s="35" t="s">
        <v>37</v>
      </c>
      <c r="R19" s="3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ht="13.5" spans="1:18">
      <c r="A20" s="31" t="s">
        <v>55</v>
      </c>
      <c r="B20" s="32">
        <f>B21+B23+B25+B27+B29+B30</f>
        <v>4</v>
      </c>
      <c r="C20" s="33"/>
      <c r="D20" s="32" t="s">
        <v>26</v>
      </c>
      <c r="E20" s="32" t="s">
        <v>26</v>
      </c>
      <c r="F20" s="32" t="s">
        <v>26</v>
      </c>
      <c r="G20" s="33"/>
      <c r="H20" s="32"/>
      <c r="I20" s="32">
        <f t="shared" ref="I20:P20" si="9">I21+I23+I25+I27+I29+I30</f>
        <v>9340</v>
      </c>
      <c r="J20" s="32">
        <f t="shared" si="9"/>
        <v>37360</v>
      </c>
      <c r="K20" s="32">
        <f t="shared" si="9"/>
        <v>7400</v>
      </c>
      <c r="L20" s="32">
        <f t="shared" si="9"/>
        <v>0</v>
      </c>
      <c r="M20" s="32">
        <f t="shared" si="9"/>
        <v>0</v>
      </c>
      <c r="N20" s="32">
        <f t="shared" si="9"/>
        <v>7400</v>
      </c>
      <c r="O20" s="32">
        <f t="shared" si="9"/>
        <v>0</v>
      </c>
      <c r="P20" s="32">
        <f t="shared" si="9"/>
        <v>0</v>
      </c>
      <c r="Q20" s="35" t="s">
        <v>37</v>
      </c>
      <c r="R20" s="32"/>
    </row>
    <row r="21" ht="13.5" spans="1:18">
      <c r="A21" s="31" t="s">
        <v>56</v>
      </c>
      <c r="B21" s="40">
        <v>1</v>
      </c>
      <c r="C21" s="32"/>
      <c r="D21" s="32"/>
      <c r="E21" s="32" t="s">
        <v>57</v>
      </c>
      <c r="F21" s="32">
        <v>1</v>
      </c>
      <c r="G21" s="33" t="s">
        <v>58</v>
      </c>
      <c r="H21" s="32"/>
      <c r="I21" s="34">
        <v>2340</v>
      </c>
      <c r="J21" s="34">
        <f>I21*4</f>
        <v>9360</v>
      </c>
      <c r="K21" s="35">
        <f t="shared" si="7"/>
        <v>3600</v>
      </c>
      <c r="L21" s="35"/>
      <c r="M21" s="35"/>
      <c r="N21" s="35">
        <f>SUM(N22)</f>
        <v>3600</v>
      </c>
      <c r="O21" s="35"/>
      <c r="P21" s="35"/>
      <c r="Q21" s="35" t="s">
        <v>37</v>
      </c>
      <c r="R21" s="32"/>
    </row>
    <row r="22" s="6" customFormat="1" ht="31.5" spans="1:240">
      <c r="A22" s="42" t="s">
        <v>59</v>
      </c>
      <c r="B22" s="40">
        <v>1</v>
      </c>
      <c r="C22" s="33" t="s">
        <v>34</v>
      </c>
      <c r="D22" s="32"/>
      <c r="E22" s="32" t="s">
        <v>57</v>
      </c>
      <c r="F22" s="32">
        <v>1</v>
      </c>
      <c r="G22" s="33" t="s">
        <v>60</v>
      </c>
      <c r="H22" s="39">
        <v>2023</v>
      </c>
      <c r="I22" s="34"/>
      <c r="J22" s="34"/>
      <c r="K22" s="35">
        <f t="shared" si="7"/>
        <v>3600</v>
      </c>
      <c r="L22" s="35"/>
      <c r="M22" s="35"/>
      <c r="N22" s="58">
        <v>3600</v>
      </c>
      <c r="O22" s="35"/>
      <c r="P22" s="35"/>
      <c r="Q22" s="35" t="s">
        <v>37</v>
      </c>
      <c r="R22" s="3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ht="13.5" spans="1:18">
      <c r="A23" s="31" t="s">
        <v>61</v>
      </c>
      <c r="B23" s="40">
        <v>1</v>
      </c>
      <c r="C23" s="32"/>
      <c r="D23" s="32"/>
      <c r="E23" s="32" t="s">
        <v>62</v>
      </c>
      <c r="F23" s="32">
        <v>2</v>
      </c>
      <c r="G23" s="33" t="s">
        <v>63</v>
      </c>
      <c r="H23" s="32"/>
      <c r="I23" s="34">
        <v>3460</v>
      </c>
      <c r="J23" s="34">
        <f t="shared" ref="J23:J28" si="10">I23*4</f>
        <v>13840</v>
      </c>
      <c r="K23" s="35">
        <f t="shared" si="7"/>
        <v>2200</v>
      </c>
      <c r="L23" s="35">
        <f t="shared" ref="L23:P23" si="11">SUM(L24)</f>
        <v>0</v>
      </c>
      <c r="M23" s="35">
        <f t="shared" si="11"/>
        <v>0</v>
      </c>
      <c r="N23" s="35">
        <f t="shared" si="11"/>
        <v>2200</v>
      </c>
      <c r="O23" s="35">
        <f t="shared" si="11"/>
        <v>0</v>
      </c>
      <c r="P23" s="35">
        <f t="shared" si="11"/>
        <v>0</v>
      </c>
      <c r="Q23" s="35" t="s">
        <v>37</v>
      </c>
      <c r="R23" s="32"/>
    </row>
    <row r="24" s="6" customFormat="1" ht="52.5" spans="1:240">
      <c r="A24" s="42" t="s">
        <v>64</v>
      </c>
      <c r="B24" s="40">
        <v>1</v>
      </c>
      <c r="C24" s="33" t="s">
        <v>34</v>
      </c>
      <c r="D24" s="32"/>
      <c r="E24" s="32" t="s">
        <v>62</v>
      </c>
      <c r="F24" s="32">
        <v>2</v>
      </c>
      <c r="G24" s="33" t="s">
        <v>65</v>
      </c>
      <c r="H24" s="39">
        <v>2023</v>
      </c>
      <c r="I24" s="34"/>
      <c r="J24" s="34"/>
      <c r="K24" s="35">
        <f t="shared" si="7"/>
        <v>2200</v>
      </c>
      <c r="L24" s="35"/>
      <c r="M24" s="35"/>
      <c r="N24" s="35">
        <v>2200</v>
      </c>
      <c r="O24" s="35"/>
      <c r="P24" s="35"/>
      <c r="Q24" s="35" t="s">
        <v>37</v>
      </c>
      <c r="R24" s="3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row>
    <row r="25" ht="13.5" spans="1:18">
      <c r="A25" s="31" t="s">
        <v>66</v>
      </c>
      <c r="B25" s="34">
        <f>SUM(B26:B26)</f>
        <v>0</v>
      </c>
      <c r="C25" s="32"/>
      <c r="D25" s="32"/>
      <c r="E25" s="32" t="s">
        <v>57</v>
      </c>
      <c r="F25" s="32">
        <f t="shared" ref="F25:P25" si="12">SUM(F26:F26)</f>
        <v>0</v>
      </c>
      <c r="G25" s="33" t="s">
        <v>67</v>
      </c>
      <c r="H25" s="32"/>
      <c r="I25" s="34">
        <f t="shared" si="12"/>
        <v>0</v>
      </c>
      <c r="J25" s="34">
        <f t="shared" si="12"/>
        <v>0</v>
      </c>
      <c r="K25" s="35">
        <f t="shared" si="12"/>
        <v>1000</v>
      </c>
      <c r="L25" s="35">
        <f t="shared" si="12"/>
        <v>0</v>
      </c>
      <c r="M25" s="35">
        <f t="shared" si="12"/>
        <v>0</v>
      </c>
      <c r="N25" s="35">
        <f t="shared" si="12"/>
        <v>1000</v>
      </c>
      <c r="O25" s="35">
        <f t="shared" si="12"/>
        <v>0</v>
      </c>
      <c r="P25" s="35">
        <f t="shared" si="12"/>
        <v>0</v>
      </c>
      <c r="Q25" s="35" t="s">
        <v>37</v>
      </c>
      <c r="R25" s="32"/>
    </row>
    <row r="26" s="6" customFormat="1" ht="21" spans="1:240">
      <c r="A26" s="33" t="s">
        <v>68</v>
      </c>
      <c r="B26" s="40"/>
      <c r="C26" s="33"/>
      <c r="D26" s="32"/>
      <c r="E26" s="32"/>
      <c r="F26" s="32"/>
      <c r="G26" s="33" t="s">
        <v>69</v>
      </c>
      <c r="H26" s="39">
        <v>2023</v>
      </c>
      <c r="I26" s="34"/>
      <c r="J26" s="34"/>
      <c r="K26" s="35">
        <f t="shared" ref="K26:K28" si="13">L26+M26+N26+O26+P26</f>
        <v>1000</v>
      </c>
      <c r="L26" s="35"/>
      <c r="M26" s="35"/>
      <c r="N26" s="35">
        <v>1000</v>
      </c>
      <c r="O26" s="35"/>
      <c r="P26" s="35"/>
      <c r="Q26" s="35" t="s">
        <v>37</v>
      </c>
      <c r="R26" s="3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ht="13.5" spans="1:18">
      <c r="A27" s="31" t="s">
        <v>70</v>
      </c>
      <c r="B27" s="40">
        <v>1</v>
      </c>
      <c r="C27" s="32"/>
      <c r="D27" s="32"/>
      <c r="E27" s="32" t="s">
        <v>71</v>
      </c>
      <c r="F27" s="32">
        <v>10</v>
      </c>
      <c r="G27" s="33" t="s">
        <v>72</v>
      </c>
      <c r="H27" s="32"/>
      <c r="I27" s="34">
        <v>3540</v>
      </c>
      <c r="J27" s="34">
        <f t="shared" si="10"/>
        <v>14160</v>
      </c>
      <c r="K27" s="35">
        <f t="shared" si="13"/>
        <v>600</v>
      </c>
      <c r="L27" s="35">
        <f t="shared" ref="L27:P27" si="14">SUM(L28)</f>
        <v>0</v>
      </c>
      <c r="M27" s="35">
        <f t="shared" si="14"/>
        <v>0</v>
      </c>
      <c r="N27" s="35">
        <f t="shared" si="14"/>
        <v>600</v>
      </c>
      <c r="O27" s="35">
        <f t="shared" si="14"/>
        <v>0</v>
      </c>
      <c r="P27" s="35">
        <f t="shared" si="14"/>
        <v>0</v>
      </c>
      <c r="Q27" s="35" t="s">
        <v>37</v>
      </c>
      <c r="R27" s="32"/>
    </row>
    <row r="28" s="6" customFormat="1" spans="1:240">
      <c r="A28" s="42" t="s">
        <v>73</v>
      </c>
      <c r="B28" s="40">
        <v>1</v>
      </c>
      <c r="C28" s="33" t="s">
        <v>34</v>
      </c>
      <c r="D28" s="32"/>
      <c r="E28" s="32" t="s">
        <v>71</v>
      </c>
      <c r="F28" s="32">
        <v>10</v>
      </c>
      <c r="G28" s="43" t="s">
        <v>74</v>
      </c>
      <c r="H28" s="39">
        <v>2023</v>
      </c>
      <c r="I28" s="34">
        <v>3540</v>
      </c>
      <c r="J28" s="34">
        <f t="shared" si="10"/>
        <v>14160</v>
      </c>
      <c r="K28" s="35">
        <f t="shared" si="13"/>
        <v>600</v>
      </c>
      <c r="L28" s="35"/>
      <c r="M28" s="35"/>
      <c r="N28" s="35">
        <v>600</v>
      </c>
      <c r="O28" s="35"/>
      <c r="P28" s="35"/>
      <c r="Q28" s="35" t="s">
        <v>37</v>
      </c>
      <c r="R28" s="3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row>
    <row r="29" ht="13.5" spans="1:18">
      <c r="A29" s="31" t="s">
        <v>76</v>
      </c>
      <c r="B29" s="32"/>
      <c r="C29" s="32"/>
      <c r="D29" s="32"/>
      <c r="E29" s="32" t="s">
        <v>31</v>
      </c>
      <c r="F29" s="32"/>
      <c r="G29" s="32"/>
      <c r="H29" s="44"/>
      <c r="I29" s="34"/>
      <c r="J29" s="34"/>
      <c r="K29" s="35"/>
      <c r="L29" s="35"/>
      <c r="M29" s="35"/>
      <c r="N29" s="35"/>
      <c r="O29" s="35"/>
      <c r="P29" s="35"/>
      <c r="Q29" s="35"/>
      <c r="R29" s="32"/>
    </row>
    <row r="30" ht="13.5" spans="1:18">
      <c r="A30" s="31" t="s">
        <v>77</v>
      </c>
      <c r="B30" s="40">
        <v>1</v>
      </c>
      <c r="C30" s="32"/>
      <c r="D30" s="32"/>
      <c r="E30" s="32" t="s">
        <v>78</v>
      </c>
      <c r="F30" s="32"/>
      <c r="G30" s="32"/>
      <c r="H30" s="44"/>
      <c r="I30" s="40"/>
      <c r="J30" s="40"/>
      <c r="K30" s="35"/>
      <c r="L30" s="40"/>
      <c r="M30" s="35"/>
      <c r="N30" s="35"/>
      <c r="O30" s="35"/>
      <c r="P30" s="35"/>
      <c r="Q30" s="35"/>
      <c r="R30" s="32"/>
    </row>
    <row r="31" s="6" customFormat="1" spans="1:240">
      <c r="A31" s="42"/>
      <c r="B31" s="40"/>
      <c r="C31" s="33"/>
      <c r="D31" s="33"/>
      <c r="E31" s="32"/>
      <c r="F31" s="32"/>
      <c r="G31" s="43"/>
      <c r="H31" s="44"/>
      <c r="I31" s="40"/>
      <c r="J31" s="40"/>
      <c r="K31" s="35"/>
      <c r="L31" s="35"/>
      <c r="M31" s="35"/>
      <c r="N31" s="35"/>
      <c r="O31" s="35"/>
      <c r="P31" s="35"/>
      <c r="Q31" s="35"/>
      <c r="R31" s="3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row>
    <row r="32" ht="13.5" spans="1:18">
      <c r="A32" s="31" t="s">
        <v>79</v>
      </c>
      <c r="B32" s="32">
        <f>B33+B36+B38</f>
        <v>4</v>
      </c>
      <c r="C32" s="32"/>
      <c r="D32" s="32"/>
      <c r="E32" s="32" t="s">
        <v>80</v>
      </c>
      <c r="F32" s="32"/>
      <c r="G32" s="32"/>
      <c r="H32" s="44"/>
      <c r="I32" s="32">
        <f t="shared" ref="I32:P32" si="15">I33+I36+I38</f>
        <v>3845</v>
      </c>
      <c r="J32" s="32">
        <f t="shared" si="15"/>
        <v>14780</v>
      </c>
      <c r="K32" s="32">
        <f t="shared" si="15"/>
        <v>7640</v>
      </c>
      <c r="L32" s="32">
        <f t="shared" si="15"/>
        <v>0</v>
      </c>
      <c r="M32" s="32">
        <f t="shared" si="15"/>
        <v>0</v>
      </c>
      <c r="N32" s="35">
        <f t="shared" si="15"/>
        <v>7640</v>
      </c>
      <c r="O32" s="35">
        <f t="shared" si="15"/>
        <v>0</v>
      </c>
      <c r="P32" s="35">
        <f t="shared" si="15"/>
        <v>0</v>
      </c>
      <c r="Q32" s="35" t="s">
        <v>37</v>
      </c>
      <c r="R32" s="32"/>
    </row>
    <row r="33" ht="13.5" spans="1:18">
      <c r="A33" s="31" t="s">
        <v>81</v>
      </c>
      <c r="B33" s="34">
        <f>SUM(B34:B35)</f>
        <v>2</v>
      </c>
      <c r="C33" s="32"/>
      <c r="D33" s="32"/>
      <c r="E33" s="32" t="s">
        <v>80</v>
      </c>
      <c r="F33" s="34">
        <f t="shared" ref="F33:P33" si="16">SUM(F34:F35)</f>
        <v>2</v>
      </c>
      <c r="G33" s="33" t="s">
        <v>82</v>
      </c>
      <c r="H33" s="44"/>
      <c r="I33" s="34">
        <f t="shared" si="16"/>
        <v>0</v>
      </c>
      <c r="J33" s="34">
        <f t="shared" si="16"/>
        <v>0</v>
      </c>
      <c r="K33" s="35">
        <f t="shared" si="16"/>
        <v>6020</v>
      </c>
      <c r="L33" s="35">
        <f t="shared" si="16"/>
        <v>0</v>
      </c>
      <c r="M33" s="35">
        <f t="shared" si="16"/>
        <v>0</v>
      </c>
      <c r="N33" s="35">
        <f t="shared" si="16"/>
        <v>6020</v>
      </c>
      <c r="O33" s="35">
        <f t="shared" si="16"/>
        <v>0</v>
      </c>
      <c r="P33" s="35">
        <f t="shared" si="16"/>
        <v>0</v>
      </c>
      <c r="Q33" s="35" t="s">
        <v>37</v>
      </c>
      <c r="R33" s="32"/>
    </row>
    <row r="34" s="6" customFormat="1" spans="1:240">
      <c r="A34" s="42" t="s">
        <v>83</v>
      </c>
      <c r="B34" s="40">
        <v>1</v>
      </c>
      <c r="C34" s="33"/>
      <c r="D34" s="32"/>
      <c r="E34" s="32" t="s">
        <v>80</v>
      </c>
      <c r="F34" s="32">
        <v>1</v>
      </c>
      <c r="G34" s="42" t="s">
        <v>84</v>
      </c>
      <c r="H34" s="39">
        <v>2023</v>
      </c>
      <c r="I34" s="34"/>
      <c r="J34" s="34"/>
      <c r="K34" s="35">
        <f>L34+M34+N34+O34+P34</f>
        <v>4700</v>
      </c>
      <c r="L34" s="35"/>
      <c r="M34" s="35"/>
      <c r="N34" s="35">
        <v>4700</v>
      </c>
      <c r="O34" s="35"/>
      <c r="P34" s="35"/>
      <c r="Q34" s="35" t="s">
        <v>37</v>
      </c>
      <c r="R34" s="3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row>
    <row r="35" s="6" customFormat="1" ht="31.5" spans="1:240">
      <c r="A35" s="33" t="s">
        <v>85</v>
      </c>
      <c r="B35" s="40">
        <v>1</v>
      </c>
      <c r="C35" s="33"/>
      <c r="D35" s="32"/>
      <c r="E35" s="32" t="s">
        <v>80</v>
      </c>
      <c r="F35" s="32">
        <v>1</v>
      </c>
      <c r="G35" s="33" t="s">
        <v>86</v>
      </c>
      <c r="H35" s="39">
        <v>2023</v>
      </c>
      <c r="I35" s="34"/>
      <c r="J35" s="34"/>
      <c r="K35" s="35">
        <f>L35+M35+N35+O35+P35</f>
        <v>1320</v>
      </c>
      <c r="L35" s="35"/>
      <c r="M35" s="35"/>
      <c r="N35" s="35">
        <v>1320</v>
      </c>
      <c r="O35" s="35"/>
      <c r="P35" s="35"/>
      <c r="Q35" s="35" t="s">
        <v>37</v>
      </c>
      <c r="R35" s="3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row>
    <row r="36" ht="13.5" spans="1:18">
      <c r="A36" s="31" t="s">
        <v>87</v>
      </c>
      <c r="B36" s="34">
        <f>SUM(B37:B37)</f>
        <v>1</v>
      </c>
      <c r="C36" s="32" t="s">
        <v>26</v>
      </c>
      <c r="D36" s="32"/>
      <c r="E36" s="32" t="s">
        <v>80</v>
      </c>
      <c r="F36" s="34">
        <f t="shared" ref="F36:P36" si="17">SUM(F37:F37)</f>
        <v>3</v>
      </c>
      <c r="G36" s="43" t="s">
        <v>88</v>
      </c>
      <c r="H36" s="44"/>
      <c r="I36" s="34">
        <f t="shared" si="17"/>
        <v>200</v>
      </c>
      <c r="J36" s="34">
        <f t="shared" si="17"/>
        <v>200</v>
      </c>
      <c r="K36" s="35">
        <f t="shared" si="17"/>
        <v>20</v>
      </c>
      <c r="L36" s="35">
        <f t="shared" si="17"/>
        <v>0</v>
      </c>
      <c r="M36" s="35">
        <f t="shared" si="17"/>
        <v>0</v>
      </c>
      <c r="N36" s="35">
        <f t="shared" si="17"/>
        <v>20</v>
      </c>
      <c r="O36" s="35">
        <f t="shared" si="17"/>
        <v>0</v>
      </c>
      <c r="P36" s="35">
        <f t="shared" si="17"/>
        <v>0</v>
      </c>
      <c r="Q36" s="35"/>
      <c r="R36" s="32"/>
    </row>
    <row r="37" s="6" customFormat="1" spans="1:240">
      <c r="A37" s="33" t="s">
        <v>89</v>
      </c>
      <c r="B37" s="40">
        <v>1</v>
      </c>
      <c r="C37" s="33" t="s">
        <v>34</v>
      </c>
      <c r="D37" s="32"/>
      <c r="E37" s="32" t="s">
        <v>80</v>
      </c>
      <c r="F37" s="32">
        <v>3</v>
      </c>
      <c r="G37" s="43" t="s">
        <v>90</v>
      </c>
      <c r="H37" s="44">
        <v>2023</v>
      </c>
      <c r="I37" s="34">
        <v>200</v>
      </c>
      <c r="J37" s="34">
        <v>200</v>
      </c>
      <c r="K37" s="35">
        <f>L37+M37+N37+O37+P37</f>
        <v>20</v>
      </c>
      <c r="L37" s="35"/>
      <c r="M37" s="35"/>
      <c r="N37" s="35">
        <v>20</v>
      </c>
      <c r="O37" s="35"/>
      <c r="P37" s="35"/>
      <c r="Q37" s="35" t="s">
        <v>91</v>
      </c>
      <c r="R37" s="3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ht="13.5" spans="1:18">
      <c r="A38" s="31" t="s">
        <v>92</v>
      </c>
      <c r="B38" s="32">
        <f>SUM(B39:B39)</f>
        <v>1</v>
      </c>
      <c r="C38" s="34">
        <f>SUM(C39:C39)</f>
        <v>0</v>
      </c>
      <c r="D38" s="32"/>
      <c r="E38" s="32" t="s">
        <v>80</v>
      </c>
      <c r="F38" s="32">
        <f>SUM(F39:F39)</f>
        <v>16</v>
      </c>
      <c r="G38" s="45" t="s">
        <v>93</v>
      </c>
      <c r="H38" s="44"/>
      <c r="I38" s="34">
        <f t="shared" ref="I38:P38" si="18">SUM(I39:I39)</f>
        <v>3645</v>
      </c>
      <c r="J38" s="34">
        <f t="shared" si="18"/>
        <v>14580</v>
      </c>
      <c r="K38" s="35">
        <f t="shared" si="18"/>
        <v>1600</v>
      </c>
      <c r="L38" s="35">
        <f t="shared" si="18"/>
        <v>0</v>
      </c>
      <c r="M38" s="35">
        <f t="shared" si="18"/>
        <v>0</v>
      </c>
      <c r="N38" s="35">
        <f t="shared" si="18"/>
        <v>1600</v>
      </c>
      <c r="O38" s="35">
        <f t="shared" si="18"/>
        <v>0</v>
      </c>
      <c r="P38" s="35">
        <f t="shared" si="18"/>
        <v>0</v>
      </c>
      <c r="Q38" s="35"/>
      <c r="R38" s="32"/>
    </row>
    <row r="39" s="6" customFormat="1" spans="1:240">
      <c r="A39" s="45" t="s">
        <v>94</v>
      </c>
      <c r="B39" s="40">
        <v>1</v>
      </c>
      <c r="C39" s="33" t="s">
        <v>34</v>
      </c>
      <c r="D39" s="32"/>
      <c r="E39" s="32" t="s">
        <v>80</v>
      </c>
      <c r="F39" s="32">
        <v>16</v>
      </c>
      <c r="G39" s="33" t="s">
        <v>96</v>
      </c>
      <c r="H39" s="44">
        <v>2023</v>
      </c>
      <c r="I39" s="34">
        <v>3645</v>
      </c>
      <c r="J39" s="34">
        <f>I39*4</f>
        <v>14580</v>
      </c>
      <c r="K39" s="35">
        <f>L39+M39+N39+O39+P39</f>
        <v>1600</v>
      </c>
      <c r="L39" s="35"/>
      <c r="M39" s="35"/>
      <c r="N39" s="35">
        <v>1600</v>
      </c>
      <c r="O39" s="35"/>
      <c r="P39" s="35"/>
      <c r="Q39" s="35" t="s">
        <v>37</v>
      </c>
      <c r="R39" s="3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row>
    <row r="40" ht="13.5" spans="1:18">
      <c r="A40" s="31" t="s">
        <v>97</v>
      </c>
      <c r="B40" s="32">
        <f>B41+B42+B43</f>
        <v>0</v>
      </c>
      <c r="C40" s="32"/>
      <c r="D40" s="32"/>
      <c r="E40" s="32" t="s">
        <v>98</v>
      </c>
      <c r="F40" s="32"/>
      <c r="G40" s="32"/>
      <c r="H40" s="44"/>
      <c r="I40" s="32">
        <f t="shared" ref="I40:P40" si="19">I41+I42+I43</f>
        <v>0</v>
      </c>
      <c r="J40" s="32">
        <f t="shared" si="19"/>
        <v>0</v>
      </c>
      <c r="K40" s="35">
        <f t="shared" si="19"/>
        <v>0</v>
      </c>
      <c r="L40" s="35">
        <f t="shared" si="19"/>
        <v>0</v>
      </c>
      <c r="M40" s="35">
        <f t="shared" si="19"/>
        <v>0</v>
      </c>
      <c r="N40" s="35">
        <f t="shared" si="19"/>
        <v>0</v>
      </c>
      <c r="O40" s="35">
        <f t="shared" si="19"/>
        <v>0</v>
      </c>
      <c r="P40" s="35">
        <f t="shared" si="19"/>
        <v>0</v>
      </c>
      <c r="Q40" s="35"/>
      <c r="R40" s="32"/>
    </row>
    <row r="41" ht="13.5" spans="1:18">
      <c r="A41" s="31" t="s">
        <v>99</v>
      </c>
      <c r="B41" s="34"/>
      <c r="C41" s="32"/>
      <c r="D41" s="32"/>
      <c r="E41" s="32" t="s">
        <v>98</v>
      </c>
      <c r="F41" s="34"/>
      <c r="G41" s="33"/>
      <c r="H41" s="32"/>
      <c r="I41" s="34"/>
      <c r="J41" s="34"/>
      <c r="K41" s="35"/>
      <c r="L41" s="35"/>
      <c r="M41" s="35"/>
      <c r="N41" s="35"/>
      <c r="O41" s="35"/>
      <c r="P41" s="35"/>
      <c r="Q41" s="35"/>
      <c r="R41" s="32"/>
    </row>
    <row r="42" ht="13.5" spans="1:18">
      <c r="A42" s="31" t="s">
        <v>158</v>
      </c>
      <c r="B42" s="34"/>
      <c r="C42" s="32"/>
      <c r="D42" s="32"/>
      <c r="E42" s="32" t="s">
        <v>80</v>
      </c>
      <c r="F42" s="34"/>
      <c r="G42" s="37"/>
      <c r="H42" s="32"/>
      <c r="I42" s="34"/>
      <c r="J42" s="34"/>
      <c r="K42" s="35"/>
      <c r="L42" s="35"/>
      <c r="M42" s="35"/>
      <c r="N42" s="35"/>
      <c r="O42" s="35"/>
      <c r="P42" s="35"/>
      <c r="Q42" s="63"/>
      <c r="R42" s="32"/>
    </row>
    <row r="43" ht="13.5" spans="1:18">
      <c r="A43" s="31" t="s">
        <v>159</v>
      </c>
      <c r="B43" s="34"/>
      <c r="C43" s="32"/>
      <c r="D43" s="32"/>
      <c r="E43" s="32" t="s">
        <v>98</v>
      </c>
      <c r="F43" s="34"/>
      <c r="G43" s="33"/>
      <c r="H43" s="32"/>
      <c r="I43" s="35"/>
      <c r="J43" s="35"/>
      <c r="K43" s="35"/>
      <c r="L43" s="35"/>
      <c r="M43" s="35"/>
      <c r="N43" s="35"/>
      <c r="O43" s="35"/>
      <c r="P43" s="35"/>
      <c r="Q43" s="35"/>
      <c r="R43" s="32"/>
    </row>
    <row r="44" s="7" customFormat="1" spans="1:255">
      <c r="A44" s="31" t="s">
        <v>160</v>
      </c>
      <c r="B44" s="34">
        <f>SUM(B45:B46)</f>
        <v>2</v>
      </c>
      <c r="C44" s="32"/>
      <c r="D44" s="32"/>
      <c r="E44" s="32" t="s">
        <v>161</v>
      </c>
      <c r="F44" s="34">
        <f t="shared" ref="F44:P44" si="20">SUM(F45:F46)</f>
        <v>17000</v>
      </c>
      <c r="G44" s="33" t="s">
        <v>162</v>
      </c>
      <c r="H44" s="32"/>
      <c r="I44" s="34">
        <f t="shared" si="20"/>
        <v>2656</v>
      </c>
      <c r="J44" s="34">
        <f t="shared" si="20"/>
        <v>10624</v>
      </c>
      <c r="K44" s="35">
        <f t="shared" si="20"/>
        <v>2531.5</v>
      </c>
      <c r="L44" s="35">
        <f t="shared" si="20"/>
        <v>617.5</v>
      </c>
      <c r="M44" s="35">
        <f t="shared" si="20"/>
        <v>0</v>
      </c>
      <c r="N44" s="35">
        <f t="shared" si="20"/>
        <v>1914</v>
      </c>
      <c r="O44" s="35">
        <f t="shared" si="20"/>
        <v>0</v>
      </c>
      <c r="P44" s="35">
        <f t="shared" si="20"/>
        <v>0</v>
      </c>
      <c r="Q44" s="35"/>
      <c r="R44" s="32"/>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row>
    <row r="45" s="8" customFormat="1" spans="1:255">
      <c r="A45" s="37" t="s">
        <v>163</v>
      </c>
      <c r="B45" s="32">
        <v>1</v>
      </c>
      <c r="C45" s="32" t="s">
        <v>34</v>
      </c>
      <c r="D45" s="32"/>
      <c r="E45" s="32" t="s">
        <v>161</v>
      </c>
      <c r="F45" s="32">
        <v>13000</v>
      </c>
      <c r="G45" s="33" t="s">
        <v>164</v>
      </c>
      <c r="H45" s="32">
        <v>2023</v>
      </c>
      <c r="I45" s="34">
        <v>2456</v>
      </c>
      <c r="J45" s="34">
        <f>I45*4</f>
        <v>9824</v>
      </c>
      <c r="K45" s="35">
        <f>L45+M45+N45+O45+P45</f>
        <v>617.5</v>
      </c>
      <c r="L45" s="35">
        <v>617.5</v>
      </c>
      <c r="M45" s="35"/>
      <c r="N45" s="35"/>
      <c r="O45" s="35"/>
      <c r="P45" s="35"/>
      <c r="Q45" s="64" t="s">
        <v>165</v>
      </c>
      <c r="R45" s="3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row>
    <row r="46" s="8" customFormat="1" spans="1:255">
      <c r="A46" s="37" t="s">
        <v>166</v>
      </c>
      <c r="B46" s="32">
        <v>1</v>
      </c>
      <c r="C46" s="32" t="s">
        <v>34</v>
      </c>
      <c r="D46" s="32"/>
      <c r="E46" s="32" t="s">
        <v>161</v>
      </c>
      <c r="F46" s="32">
        <v>4000</v>
      </c>
      <c r="G46" s="33" t="s">
        <v>167</v>
      </c>
      <c r="H46" s="32">
        <v>2023</v>
      </c>
      <c r="I46" s="34">
        <v>200</v>
      </c>
      <c r="J46" s="34">
        <f>I46*4</f>
        <v>800</v>
      </c>
      <c r="K46" s="35">
        <f>L46+M46+N46+O46+P46</f>
        <v>1914</v>
      </c>
      <c r="L46" s="35"/>
      <c r="M46" s="35"/>
      <c r="N46" s="35">
        <v>1914</v>
      </c>
      <c r="O46" s="35"/>
      <c r="P46" s="35"/>
      <c r="Q46" s="35" t="s">
        <v>91</v>
      </c>
      <c r="R46" s="3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row>
    <row r="47" s="5" customFormat="1" spans="1:255">
      <c r="A47" s="48" t="s">
        <v>168</v>
      </c>
      <c r="B47" s="29">
        <f>B48+B50+B54+B56+B61</f>
        <v>11</v>
      </c>
      <c r="C47" s="32"/>
      <c r="D47" s="29"/>
      <c r="E47" s="29" t="s">
        <v>169</v>
      </c>
      <c r="F47" s="29"/>
      <c r="G47" s="29" t="s">
        <v>26</v>
      </c>
      <c r="H47" s="29"/>
      <c r="I47" s="59">
        <f t="shared" ref="I47:P47" si="21">I48+I50+I54+I56+I61</f>
        <v>3675</v>
      </c>
      <c r="J47" s="59">
        <f t="shared" si="21"/>
        <v>14700</v>
      </c>
      <c r="K47" s="55">
        <f t="shared" si="21"/>
        <v>746</v>
      </c>
      <c r="L47" s="55">
        <f t="shared" si="21"/>
        <v>240</v>
      </c>
      <c r="M47" s="55">
        <f t="shared" si="21"/>
        <v>0</v>
      </c>
      <c r="N47" s="55">
        <f t="shared" si="21"/>
        <v>506</v>
      </c>
      <c r="O47" s="55">
        <f t="shared" si="21"/>
        <v>0</v>
      </c>
      <c r="P47" s="55">
        <f t="shared" si="21"/>
        <v>0</v>
      </c>
      <c r="Q47" s="55"/>
      <c r="R47" s="29"/>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5" customFormat="1" spans="1:255">
      <c r="A48" s="31" t="s">
        <v>170</v>
      </c>
      <c r="B48" s="34">
        <f>SUM(B49:B49)</f>
        <v>1</v>
      </c>
      <c r="C48" s="32"/>
      <c r="D48" s="29"/>
      <c r="E48" s="32" t="s">
        <v>169</v>
      </c>
      <c r="F48" s="34">
        <f t="shared" ref="F48:P48" si="22">SUM(F49:F49)</f>
        <v>1000</v>
      </c>
      <c r="G48" s="33" t="s">
        <v>171</v>
      </c>
      <c r="H48" s="32"/>
      <c r="I48" s="34">
        <f t="shared" si="22"/>
        <v>250</v>
      </c>
      <c r="J48" s="34">
        <f t="shared" si="22"/>
        <v>1000</v>
      </c>
      <c r="K48" s="34">
        <f t="shared" si="22"/>
        <v>135</v>
      </c>
      <c r="L48" s="34">
        <f t="shared" si="22"/>
        <v>135</v>
      </c>
      <c r="M48" s="34">
        <f t="shared" si="22"/>
        <v>0</v>
      </c>
      <c r="N48" s="34">
        <f t="shared" si="22"/>
        <v>0</v>
      </c>
      <c r="O48" s="34">
        <f t="shared" si="22"/>
        <v>0</v>
      </c>
      <c r="P48" s="34">
        <f t="shared" si="22"/>
        <v>0</v>
      </c>
      <c r="Q48" s="35"/>
      <c r="R48" s="32"/>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row>
    <row r="49" s="9" customFormat="1" spans="1:255">
      <c r="A49" s="37" t="s">
        <v>172</v>
      </c>
      <c r="B49" s="46">
        <v>1</v>
      </c>
      <c r="C49" s="32" t="s">
        <v>34</v>
      </c>
      <c r="D49" s="29"/>
      <c r="E49" s="32" t="s">
        <v>169</v>
      </c>
      <c r="F49" s="46">
        <v>1000</v>
      </c>
      <c r="G49" s="41" t="s">
        <v>173</v>
      </c>
      <c r="H49" s="46">
        <v>2023</v>
      </c>
      <c r="I49" s="34">
        <v>250</v>
      </c>
      <c r="J49" s="46">
        <v>1000</v>
      </c>
      <c r="K49" s="35">
        <f>L49+M49+N49+O49+P49</f>
        <v>135</v>
      </c>
      <c r="L49" s="35">
        <v>135</v>
      </c>
      <c r="M49" s="35"/>
      <c r="N49" s="35"/>
      <c r="O49" s="35"/>
      <c r="P49" s="35"/>
      <c r="Q49" s="35" t="s">
        <v>91</v>
      </c>
      <c r="R49" s="3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row>
    <row r="50" ht="13.5" spans="1:18">
      <c r="A50" s="31" t="s">
        <v>174</v>
      </c>
      <c r="B50" s="34">
        <f>SUM(B51:B53)</f>
        <v>3</v>
      </c>
      <c r="C50" s="32"/>
      <c r="D50" s="29"/>
      <c r="E50" s="32" t="s">
        <v>169</v>
      </c>
      <c r="F50" s="34">
        <f t="shared" ref="F50:P50" si="23">SUM(F51:F53)</f>
        <v>3100</v>
      </c>
      <c r="G50" s="33" t="s">
        <v>175</v>
      </c>
      <c r="H50" s="32"/>
      <c r="I50" s="34">
        <f t="shared" si="23"/>
        <v>775</v>
      </c>
      <c r="J50" s="34">
        <f t="shared" si="23"/>
        <v>3100</v>
      </c>
      <c r="K50" s="35">
        <f t="shared" si="23"/>
        <v>135</v>
      </c>
      <c r="L50" s="35">
        <f t="shared" si="23"/>
        <v>0</v>
      </c>
      <c r="M50" s="35">
        <f t="shared" si="23"/>
        <v>0</v>
      </c>
      <c r="N50" s="35">
        <f t="shared" si="23"/>
        <v>135</v>
      </c>
      <c r="O50" s="35">
        <f t="shared" si="23"/>
        <v>0</v>
      </c>
      <c r="P50" s="35">
        <f t="shared" si="23"/>
        <v>0</v>
      </c>
      <c r="Q50" s="35"/>
      <c r="R50" s="32"/>
    </row>
    <row r="51" s="6" customFormat="1" spans="1:240">
      <c r="A51" s="37" t="s">
        <v>176</v>
      </c>
      <c r="B51" s="46">
        <v>1</v>
      </c>
      <c r="C51" s="32" t="s">
        <v>34</v>
      </c>
      <c r="D51" s="29"/>
      <c r="E51" s="32" t="s">
        <v>169</v>
      </c>
      <c r="F51" s="46">
        <v>600</v>
      </c>
      <c r="G51" s="41" t="s">
        <v>177</v>
      </c>
      <c r="H51" s="46">
        <v>2023</v>
      </c>
      <c r="I51" s="34">
        <f>J51/4</f>
        <v>150</v>
      </c>
      <c r="J51" s="46">
        <v>600</v>
      </c>
      <c r="K51" s="35">
        <f>L51+M51+N51+O51+P51</f>
        <v>60</v>
      </c>
      <c r="L51" s="35"/>
      <c r="M51" s="35"/>
      <c r="N51" s="46">
        <v>60</v>
      </c>
      <c r="O51" s="35"/>
      <c r="P51" s="35"/>
      <c r="Q51" s="35" t="s">
        <v>91</v>
      </c>
      <c r="R51" s="3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row>
    <row r="52" s="6" customFormat="1" spans="1:240">
      <c r="A52" s="37" t="s">
        <v>178</v>
      </c>
      <c r="B52" s="46">
        <v>1</v>
      </c>
      <c r="C52" s="32" t="s">
        <v>34</v>
      </c>
      <c r="D52" s="29"/>
      <c r="E52" s="32" t="s">
        <v>169</v>
      </c>
      <c r="F52" s="46">
        <v>1500</v>
      </c>
      <c r="G52" s="41" t="s">
        <v>179</v>
      </c>
      <c r="H52" s="46">
        <v>2023</v>
      </c>
      <c r="I52" s="34">
        <f>J52/4</f>
        <v>375</v>
      </c>
      <c r="J52" s="46">
        <v>1500</v>
      </c>
      <c r="K52" s="35">
        <f>L52+M52+N52+O52+P52</f>
        <v>45</v>
      </c>
      <c r="L52" s="35"/>
      <c r="M52" s="35"/>
      <c r="N52" s="35">
        <v>45</v>
      </c>
      <c r="O52" s="35"/>
      <c r="P52" s="35"/>
      <c r="Q52" s="35" t="s">
        <v>91</v>
      </c>
      <c r="R52" s="3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row>
    <row r="53" s="6" customFormat="1" spans="1:240">
      <c r="A53" s="37" t="s">
        <v>180</v>
      </c>
      <c r="B53" s="46">
        <v>1</v>
      </c>
      <c r="C53" s="32" t="s">
        <v>34</v>
      </c>
      <c r="D53" s="29"/>
      <c r="E53" s="32" t="s">
        <v>169</v>
      </c>
      <c r="F53" s="46">
        <v>1000</v>
      </c>
      <c r="G53" s="41" t="s">
        <v>181</v>
      </c>
      <c r="H53" s="46">
        <v>2023</v>
      </c>
      <c r="I53" s="34">
        <f>J53/4</f>
        <v>250</v>
      </c>
      <c r="J53" s="46">
        <v>1000</v>
      </c>
      <c r="K53" s="35">
        <f>L53+M53+N53+O53+P53</f>
        <v>30</v>
      </c>
      <c r="L53" s="35"/>
      <c r="M53" s="35"/>
      <c r="N53" s="35">
        <v>30</v>
      </c>
      <c r="O53" s="35"/>
      <c r="P53" s="35"/>
      <c r="Q53" s="35" t="s">
        <v>91</v>
      </c>
      <c r="R53" s="3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row>
    <row r="54" ht="13.5" spans="1:18">
      <c r="A54" s="31" t="s">
        <v>182</v>
      </c>
      <c r="B54" s="32"/>
      <c r="C54" s="32"/>
      <c r="D54" s="29"/>
      <c r="E54" s="32" t="s">
        <v>169</v>
      </c>
      <c r="F54" s="29"/>
      <c r="G54" s="32"/>
      <c r="H54" s="32"/>
      <c r="I54" s="34"/>
      <c r="J54" s="34"/>
      <c r="K54" s="35"/>
      <c r="L54" s="35"/>
      <c r="M54" s="35"/>
      <c r="N54" s="35"/>
      <c r="O54" s="35"/>
      <c r="P54" s="35"/>
      <c r="Q54" s="35"/>
      <c r="R54" s="32"/>
    </row>
    <row r="55" ht="13.5" spans="1:18">
      <c r="A55" s="31" t="s">
        <v>183</v>
      </c>
      <c r="B55" s="32"/>
      <c r="C55" s="32"/>
      <c r="D55" s="29"/>
      <c r="E55" s="32" t="s">
        <v>169</v>
      </c>
      <c r="F55" s="29"/>
      <c r="G55" s="32"/>
      <c r="H55" s="32"/>
      <c r="I55" s="34"/>
      <c r="J55" s="34"/>
      <c r="K55" s="35"/>
      <c r="L55" s="35"/>
      <c r="M55" s="35"/>
      <c r="N55" s="35"/>
      <c r="O55" s="35"/>
      <c r="P55" s="35"/>
      <c r="Q55" s="35"/>
      <c r="R55" s="32"/>
    </row>
    <row r="56" ht="21" spans="1:18">
      <c r="A56" s="31" t="s">
        <v>184</v>
      </c>
      <c r="B56" s="34">
        <f>SUM(B57:B60)</f>
        <v>4</v>
      </c>
      <c r="C56" s="32"/>
      <c r="D56" s="29"/>
      <c r="E56" s="32" t="s">
        <v>169</v>
      </c>
      <c r="F56" s="34">
        <f t="shared" ref="F56:P56" si="24">SUM(F57:F60)</f>
        <v>6500</v>
      </c>
      <c r="G56" s="33" t="s">
        <v>185</v>
      </c>
      <c r="H56" s="32"/>
      <c r="I56" s="34">
        <f t="shared" si="24"/>
        <v>1625</v>
      </c>
      <c r="J56" s="34">
        <f t="shared" si="24"/>
        <v>6500</v>
      </c>
      <c r="K56" s="35">
        <f t="shared" si="24"/>
        <v>235</v>
      </c>
      <c r="L56" s="35">
        <f t="shared" si="24"/>
        <v>105</v>
      </c>
      <c r="M56" s="35">
        <f t="shared" si="24"/>
        <v>0</v>
      </c>
      <c r="N56" s="35">
        <f t="shared" si="24"/>
        <v>130</v>
      </c>
      <c r="O56" s="35">
        <f t="shared" si="24"/>
        <v>0</v>
      </c>
      <c r="P56" s="35">
        <f t="shared" si="24"/>
        <v>0</v>
      </c>
      <c r="Q56" s="35"/>
      <c r="R56" s="32"/>
    </row>
    <row r="57" s="6" customFormat="1" spans="1:240">
      <c r="A57" s="37" t="s">
        <v>186</v>
      </c>
      <c r="B57" s="46">
        <v>1</v>
      </c>
      <c r="C57" s="32" t="s">
        <v>34</v>
      </c>
      <c r="D57" s="29"/>
      <c r="E57" s="32" t="s">
        <v>169</v>
      </c>
      <c r="F57" s="46">
        <v>3500</v>
      </c>
      <c r="G57" s="41" t="s">
        <v>187</v>
      </c>
      <c r="H57" s="46">
        <v>2023</v>
      </c>
      <c r="I57" s="34">
        <f>J57/4</f>
        <v>875</v>
      </c>
      <c r="J57" s="46">
        <v>3500</v>
      </c>
      <c r="K57" s="35">
        <f>L57+M57+N57+O57+P57</f>
        <v>105</v>
      </c>
      <c r="L57" s="46">
        <v>105</v>
      </c>
      <c r="M57" s="35"/>
      <c r="N57" s="46"/>
      <c r="O57" s="35"/>
      <c r="P57" s="35"/>
      <c r="Q57" s="35" t="s">
        <v>165</v>
      </c>
      <c r="R57" s="3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row>
    <row r="58" s="6" customFormat="1" spans="1:240">
      <c r="A58" s="37" t="s">
        <v>188</v>
      </c>
      <c r="B58" s="46">
        <v>1</v>
      </c>
      <c r="C58" s="32" t="s">
        <v>34</v>
      </c>
      <c r="D58" s="29"/>
      <c r="E58" s="32" t="s">
        <v>169</v>
      </c>
      <c r="F58" s="46">
        <v>1000</v>
      </c>
      <c r="G58" s="49" t="s">
        <v>189</v>
      </c>
      <c r="H58" s="46">
        <v>2023</v>
      </c>
      <c r="I58" s="34">
        <f>J58/4</f>
        <v>250</v>
      </c>
      <c r="J58" s="46">
        <v>1000</v>
      </c>
      <c r="K58" s="35">
        <f>L58+M58+N58+O58+P58</f>
        <v>50</v>
      </c>
      <c r="L58" s="35"/>
      <c r="M58" s="35"/>
      <c r="N58" s="46">
        <v>50</v>
      </c>
      <c r="O58" s="35"/>
      <c r="P58" s="35"/>
      <c r="Q58" s="35" t="s">
        <v>37</v>
      </c>
      <c r="R58" s="3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row>
    <row r="59" s="6" customFormat="1" spans="1:240">
      <c r="A59" s="37" t="s">
        <v>190</v>
      </c>
      <c r="B59" s="46">
        <v>1</v>
      </c>
      <c r="C59" s="32" t="s">
        <v>34</v>
      </c>
      <c r="D59" s="29"/>
      <c r="E59" s="32" t="s">
        <v>169</v>
      </c>
      <c r="F59" s="46">
        <v>1000</v>
      </c>
      <c r="G59" s="33" t="s">
        <v>191</v>
      </c>
      <c r="H59" s="46">
        <v>2023</v>
      </c>
      <c r="I59" s="34">
        <f>J59/4</f>
        <v>250</v>
      </c>
      <c r="J59" s="46">
        <v>1000</v>
      </c>
      <c r="K59" s="35">
        <f>L59+M59+N59+O59+P59</f>
        <v>50</v>
      </c>
      <c r="L59" s="35"/>
      <c r="M59" s="35"/>
      <c r="N59" s="46">
        <v>50</v>
      </c>
      <c r="O59" s="35"/>
      <c r="P59" s="35"/>
      <c r="Q59" s="35" t="s">
        <v>91</v>
      </c>
      <c r="R59" s="3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row>
    <row r="60" s="6" customFormat="1" spans="1:240">
      <c r="A60" s="37" t="s">
        <v>192</v>
      </c>
      <c r="B60" s="46">
        <v>1</v>
      </c>
      <c r="C60" s="32" t="s">
        <v>193</v>
      </c>
      <c r="D60" s="32" t="s">
        <v>194</v>
      </c>
      <c r="E60" s="32" t="s">
        <v>169</v>
      </c>
      <c r="F60" s="46">
        <v>1000</v>
      </c>
      <c r="G60" s="41" t="s">
        <v>195</v>
      </c>
      <c r="H60" s="46">
        <v>2023</v>
      </c>
      <c r="I60" s="34">
        <f>J60/4</f>
        <v>250</v>
      </c>
      <c r="J60" s="46">
        <v>1000</v>
      </c>
      <c r="K60" s="35">
        <f>L60+M60+N60+O60+P60</f>
        <v>30</v>
      </c>
      <c r="L60" s="35"/>
      <c r="M60" s="35"/>
      <c r="N60" s="46">
        <v>30</v>
      </c>
      <c r="O60" s="35"/>
      <c r="P60" s="35"/>
      <c r="Q60" s="35" t="s">
        <v>91</v>
      </c>
      <c r="R60" s="3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row>
    <row r="61" ht="13.5" spans="1:18">
      <c r="A61" s="31" t="s">
        <v>196</v>
      </c>
      <c r="B61" s="34">
        <f>SUM(B62:B64)</f>
        <v>3</v>
      </c>
      <c r="C61" s="32"/>
      <c r="D61" s="29"/>
      <c r="E61" s="32" t="s">
        <v>169</v>
      </c>
      <c r="F61" s="34">
        <f t="shared" ref="F61:P61" si="25">SUM(F62:F64)</f>
        <v>4100</v>
      </c>
      <c r="G61" s="33" t="s">
        <v>197</v>
      </c>
      <c r="H61" s="32"/>
      <c r="I61" s="34">
        <f t="shared" si="25"/>
        <v>1025</v>
      </c>
      <c r="J61" s="34">
        <f t="shared" si="25"/>
        <v>4100</v>
      </c>
      <c r="K61" s="35">
        <f t="shared" si="25"/>
        <v>241</v>
      </c>
      <c r="L61" s="35">
        <f t="shared" si="25"/>
        <v>0</v>
      </c>
      <c r="M61" s="35">
        <f t="shared" si="25"/>
        <v>0</v>
      </c>
      <c r="N61" s="35">
        <f t="shared" si="25"/>
        <v>241</v>
      </c>
      <c r="O61" s="35">
        <f t="shared" si="25"/>
        <v>0</v>
      </c>
      <c r="P61" s="35">
        <f t="shared" si="25"/>
        <v>0</v>
      </c>
      <c r="Q61" s="35"/>
      <c r="R61" s="32"/>
    </row>
    <row r="62" s="6" customFormat="1" spans="1:240">
      <c r="A62" s="37" t="s">
        <v>198</v>
      </c>
      <c r="B62" s="46">
        <v>1</v>
      </c>
      <c r="C62" s="32" t="s">
        <v>34</v>
      </c>
      <c r="D62" s="29"/>
      <c r="E62" s="32" t="s">
        <v>169</v>
      </c>
      <c r="F62" s="46">
        <v>2000</v>
      </c>
      <c r="G62" s="41" t="s">
        <v>199</v>
      </c>
      <c r="H62" s="46">
        <v>2023</v>
      </c>
      <c r="I62" s="34">
        <f>J62/4</f>
        <v>500</v>
      </c>
      <c r="J62" s="46">
        <v>2000</v>
      </c>
      <c r="K62" s="35">
        <f>L62+M62+N62+O62+P62</f>
        <v>120</v>
      </c>
      <c r="L62" s="35"/>
      <c r="M62" s="35"/>
      <c r="N62" s="46">
        <v>120</v>
      </c>
      <c r="O62" s="35"/>
      <c r="P62" s="35"/>
      <c r="Q62" s="35" t="s">
        <v>91</v>
      </c>
      <c r="R62" s="3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row>
    <row r="63" s="6" customFormat="1" spans="1:240">
      <c r="A63" s="37" t="s">
        <v>200</v>
      </c>
      <c r="B63" s="32">
        <v>1</v>
      </c>
      <c r="C63" s="32" t="s">
        <v>34</v>
      </c>
      <c r="D63" s="32"/>
      <c r="E63" s="32" t="s">
        <v>169</v>
      </c>
      <c r="F63" s="32">
        <v>100</v>
      </c>
      <c r="G63" s="33" t="s">
        <v>201</v>
      </c>
      <c r="H63" s="32">
        <v>2023</v>
      </c>
      <c r="I63" s="34">
        <f>J63/4</f>
        <v>25</v>
      </c>
      <c r="J63" s="32">
        <v>100</v>
      </c>
      <c r="K63" s="35">
        <f>L63+M63+N63+O63+P63</f>
        <v>1</v>
      </c>
      <c r="L63" s="32"/>
      <c r="M63" s="32"/>
      <c r="N63" s="35">
        <v>1</v>
      </c>
      <c r="O63" s="35"/>
      <c r="P63" s="35"/>
      <c r="Q63" s="35" t="s">
        <v>91</v>
      </c>
      <c r="R63" s="3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row>
    <row r="64" s="6" customFormat="1" spans="1:240">
      <c r="A64" s="37" t="s">
        <v>207</v>
      </c>
      <c r="B64" s="46">
        <v>1</v>
      </c>
      <c r="C64" s="32" t="s">
        <v>193</v>
      </c>
      <c r="D64" s="32" t="s">
        <v>194</v>
      </c>
      <c r="E64" s="32" t="s">
        <v>169</v>
      </c>
      <c r="F64" s="46">
        <v>2000</v>
      </c>
      <c r="G64" s="41" t="s">
        <v>199</v>
      </c>
      <c r="H64" s="32">
        <v>2023</v>
      </c>
      <c r="I64" s="34">
        <f>J64/4</f>
        <v>500</v>
      </c>
      <c r="J64" s="46">
        <v>2000</v>
      </c>
      <c r="K64" s="35">
        <f>L64+M64+N64+O64+P64</f>
        <v>120</v>
      </c>
      <c r="L64" s="32"/>
      <c r="M64" s="32"/>
      <c r="N64" s="46">
        <v>120</v>
      </c>
      <c r="O64" s="35"/>
      <c r="P64" s="35"/>
      <c r="Q64" s="35" t="s">
        <v>91</v>
      </c>
      <c r="R64" s="3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row>
    <row r="65" s="5" customFormat="1" spans="1:255">
      <c r="A65" s="48" t="s">
        <v>208</v>
      </c>
      <c r="B65" s="29">
        <f>B66+B68+B69</f>
        <v>3</v>
      </c>
      <c r="C65" s="29"/>
      <c r="D65" s="29"/>
      <c r="E65" s="29" t="s">
        <v>80</v>
      </c>
      <c r="F65" s="29"/>
      <c r="G65" s="29" t="s">
        <v>26</v>
      </c>
      <c r="H65" s="29"/>
      <c r="I65" s="29">
        <f t="shared" ref="I65:P65" si="26">I66+I68+I69</f>
        <v>1851</v>
      </c>
      <c r="J65" s="29">
        <f t="shared" si="26"/>
        <v>7404</v>
      </c>
      <c r="K65" s="55">
        <f t="shared" si="26"/>
        <v>5460</v>
      </c>
      <c r="L65" s="55">
        <f t="shared" si="26"/>
        <v>0</v>
      </c>
      <c r="M65" s="55">
        <f t="shared" si="26"/>
        <v>0</v>
      </c>
      <c r="N65" s="55">
        <f t="shared" si="26"/>
        <v>5420</v>
      </c>
      <c r="O65" s="55">
        <f t="shared" si="26"/>
        <v>40</v>
      </c>
      <c r="P65" s="55">
        <f t="shared" si="26"/>
        <v>0</v>
      </c>
      <c r="Q65" s="55"/>
      <c r="R65" s="29"/>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ht="13.5" spans="1:18">
      <c r="A66" s="31" t="s">
        <v>209</v>
      </c>
      <c r="B66" s="34">
        <f>SUM(B67:B67)</f>
        <v>1</v>
      </c>
      <c r="C66" s="32"/>
      <c r="D66" s="32"/>
      <c r="E66" s="32" t="s">
        <v>80</v>
      </c>
      <c r="F66" s="34">
        <f t="shared" ref="F66:P66" si="27">SUM(F67:F67)</f>
        <v>36</v>
      </c>
      <c r="G66" s="41" t="s">
        <v>210</v>
      </c>
      <c r="H66" s="32"/>
      <c r="I66" s="34">
        <f t="shared" si="27"/>
        <v>36</v>
      </c>
      <c r="J66" s="34">
        <f t="shared" si="27"/>
        <v>144</v>
      </c>
      <c r="K66" s="35">
        <f t="shared" si="27"/>
        <v>5400</v>
      </c>
      <c r="L66" s="35">
        <f t="shared" si="27"/>
        <v>0</v>
      </c>
      <c r="M66" s="35">
        <f t="shared" si="27"/>
        <v>0</v>
      </c>
      <c r="N66" s="35">
        <f t="shared" si="27"/>
        <v>5400</v>
      </c>
      <c r="O66" s="35">
        <f t="shared" si="27"/>
        <v>0</v>
      </c>
      <c r="P66" s="35">
        <f t="shared" si="27"/>
        <v>0</v>
      </c>
      <c r="Q66" s="35"/>
      <c r="R66" s="32"/>
    </row>
    <row r="67" s="6" customFormat="1" spans="1:240">
      <c r="A67" s="37" t="s">
        <v>211</v>
      </c>
      <c r="B67" s="32">
        <v>1</v>
      </c>
      <c r="C67" s="32" t="s">
        <v>34</v>
      </c>
      <c r="D67" s="32"/>
      <c r="E67" s="32" t="s">
        <v>80</v>
      </c>
      <c r="F67" s="32">
        <v>36</v>
      </c>
      <c r="G67" s="41" t="s">
        <v>214</v>
      </c>
      <c r="H67" s="32">
        <v>2023</v>
      </c>
      <c r="I67" s="32">
        <v>36</v>
      </c>
      <c r="J67" s="34">
        <f>I67*4</f>
        <v>144</v>
      </c>
      <c r="K67" s="35">
        <f>L67+M67+N67+O67+P67</f>
        <v>5400</v>
      </c>
      <c r="L67" s="35"/>
      <c r="M67" s="35"/>
      <c r="N67" s="35">
        <v>5400</v>
      </c>
      <c r="O67" s="35"/>
      <c r="P67" s="35"/>
      <c r="Q67" s="35" t="s">
        <v>213</v>
      </c>
      <c r="R67" s="3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row>
    <row r="68" ht="13.5" spans="1:18">
      <c r="A68" s="31" t="s">
        <v>215</v>
      </c>
      <c r="B68" s="34"/>
      <c r="C68" s="29"/>
      <c r="D68" s="32"/>
      <c r="E68" s="32" t="s">
        <v>80</v>
      </c>
      <c r="F68" s="34"/>
      <c r="G68" s="33"/>
      <c r="H68" s="32"/>
      <c r="I68" s="34"/>
      <c r="J68" s="34"/>
      <c r="K68" s="34"/>
      <c r="L68" s="34"/>
      <c r="M68" s="34"/>
      <c r="N68" s="34"/>
      <c r="O68" s="34"/>
      <c r="P68" s="34"/>
      <c r="Q68" s="35" t="s">
        <v>213</v>
      </c>
      <c r="R68" s="32"/>
    </row>
    <row r="69" ht="13.5" spans="1:18">
      <c r="A69" s="31" t="s">
        <v>216</v>
      </c>
      <c r="B69" s="34">
        <f>SUM(B70:B71)</f>
        <v>2</v>
      </c>
      <c r="C69" s="29"/>
      <c r="D69" s="32"/>
      <c r="E69" s="32" t="s">
        <v>80</v>
      </c>
      <c r="F69" s="34">
        <f t="shared" ref="F69:P69" si="28">SUM(F70:F71)</f>
        <v>12</v>
      </c>
      <c r="G69" s="33" t="s">
        <v>217</v>
      </c>
      <c r="H69" s="32"/>
      <c r="I69" s="34">
        <f t="shared" si="28"/>
        <v>1815</v>
      </c>
      <c r="J69" s="34">
        <f t="shared" si="28"/>
        <v>7260</v>
      </c>
      <c r="K69" s="35">
        <f t="shared" si="28"/>
        <v>60</v>
      </c>
      <c r="L69" s="35">
        <f t="shared" si="28"/>
        <v>0</v>
      </c>
      <c r="M69" s="35">
        <f t="shared" si="28"/>
        <v>0</v>
      </c>
      <c r="N69" s="35">
        <f t="shared" si="28"/>
        <v>20</v>
      </c>
      <c r="O69" s="35">
        <f t="shared" si="28"/>
        <v>40</v>
      </c>
      <c r="P69" s="35">
        <f t="shared" si="28"/>
        <v>0</v>
      </c>
      <c r="Q69" s="35"/>
      <c r="R69" s="32"/>
    </row>
    <row r="70" s="6" customFormat="1" spans="1:240">
      <c r="A70" s="37" t="s">
        <v>218</v>
      </c>
      <c r="B70" s="32">
        <v>1</v>
      </c>
      <c r="C70" s="33" t="s">
        <v>34</v>
      </c>
      <c r="D70" s="32"/>
      <c r="E70" s="32" t="s">
        <v>80</v>
      </c>
      <c r="F70" s="32">
        <v>2</v>
      </c>
      <c r="G70" s="33" t="s">
        <v>219</v>
      </c>
      <c r="H70" s="32">
        <v>2023</v>
      </c>
      <c r="I70" s="32">
        <v>565</v>
      </c>
      <c r="J70" s="34">
        <f>I70*4</f>
        <v>2260</v>
      </c>
      <c r="K70" s="35">
        <f>L70+M70+N70+O70+P70</f>
        <v>40</v>
      </c>
      <c r="L70" s="35"/>
      <c r="M70" s="35"/>
      <c r="N70" s="35"/>
      <c r="O70" s="35">
        <v>40</v>
      </c>
      <c r="P70" s="35"/>
      <c r="Q70" s="35" t="s">
        <v>213</v>
      </c>
      <c r="R70" s="3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row>
    <row r="71" s="6" customFormat="1" spans="1:240">
      <c r="A71" s="37" t="s">
        <v>220</v>
      </c>
      <c r="B71" s="32">
        <v>1</v>
      </c>
      <c r="C71" s="33" t="s">
        <v>34</v>
      </c>
      <c r="D71" s="32"/>
      <c r="E71" s="32" t="s">
        <v>80</v>
      </c>
      <c r="F71" s="32">
        <v>10</v>
      </c>
      <c r="G71" s="33" t="s">
        <v>221</v>
      </c>
      <c r="H71" s="32">
        <v>2023</v>
      </c>
      <c r="I71" s="32">
        <v>1250</v>
      </c>
      <c r="J71" s="34">
        <f>I71*4</f>
        <v>5000</v>
      </c>
      <c r="K71" s="35">
        <f>L71+M71+N71+O71+P71</f>
        <v>20</v>
      </c>
      <c r="L71" s="35"/>
      <c r="M71" s="35"/>
      <c r="N71" s="35">
        <v>20</v>
      </c>
      <c r="O71" s="35"/>
      <c r="P71" s="35"/>
      <c r="Q71" s="35" t="s">
        <v>222</v>
      </c>
      <c r="R71" s="3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row>
    <row r="72" s="5" customFormat="1" spans="1:255">
      <c r="A72" s="48" t="s">
        <v>223</v>
      </c>
      <c r="B72" s="29">
        <f>B73+B74</f>
        <v>0</v>
      </c>
      <c r="C72" s="32"/>
      <c r="D72" s="29"/>
      <c r="E72" s="29" t="s">
        <v>80</v>
      </c>
      <c r="F72" s="29"/>
      <c r="G72" s="29" t="s">
        <v>26</v>
      </c>
      <c r="H72" s="29"/>
      <c r="I72" s="29">
        <f t="shared" ref="I72:P72" si="29">I73+I74</f>
        <v>0</v>
      </c>
      <c r="J72" s="29">
        <f t="shared" si="29"/>
        <v>0</v>
      </c>
      <c r="K72" s="55">
        <f t="shared" si="29"/>
        <v>0</v>
      </c>
      <c r="L72" s="55">
        <f t="shared" si="29"/>
        <v>0</v>
      </c>
      <c r="M72" s="55">
        <f t="shared" si="29"/>
        <v>0</v>
      </c>
      <c r="N72" s="55">
        <f t="shared" si="29"/>
        <v>0</v>
      </c>
      <c r="O72" s="55">
        <f t="shared" si="29"/>
        <v>0</v>
      </c>
      <c r="P72" s="55">
        <f t="shared" si="29"/>
        <v>0</v>
      </c>
      <c r="Q72" s="55"/>
      <c r="R72" s="29"/>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ht="13.5" spans="1:18">
      <c r="A73" s="31" t="s">
        <v>224</v>
      </c>
      <c r="B73" s="34"/>
      <c r="C73" s="29"/>
      <c r="D73" s="29"/>
      <c r="E73" s="32"/>
      <c r="F73" s="34"/>
      <c r="G73" s="33"/>
      <c r="H73" s="32"/>
      <c r="I73" s="34"/>
      <c r="J73" s="34"/>
      <c r="K73" s="35"/>
      <c r="L73" s="35"/>
      <c r="M73" s="35"/>
      <c r="N73" s="35"/>
      <c r="O73" s="35"/>
      <c r="P73" s="35"/>
      <c r="Q73" s="35"/>
      <c r="R73" s="32"/>
    </row>
    <row r="74" ht="13.5" spans="1:18">
      <c r="A74" s="31" t="s">
        <v>229</v>
      </c>
      <c r="B74" s="32"/>
      <c r="C74" s="29"/>
      <c r="D74" s="29"/>
      <c r="E74" s="32" t="s">
        <v>80</v>
      </c>
      <c r="F74" s="29"/>
      <c r="G74" s="32"/>
      <c r="H74" s="32"/>
      <c r="I74" s="34"/>
      <c r="J74" s="34"/>
      <c r="K74" s="35"/>
      <c r="L74" s="35"/>
      <c r="M74" s="35"/>
      <c r="N74" s="35"/>
      <c r="O74" s="35"/>
      <c r="P74" s="35"/>
      <c r="Q74" s="35"/>
      <c r="R74" s="32"/>
    </row>
    <row r="75" ht="13.5" spans="1:18">
      <c r="A75" s="31" t="s">
        <v>183</v>
      </c>
      <c r="B75" s="32"/>
      <c r="C75" s="32"/>
      <c r="D75" s="29"/>
      <c r="E75" s="32" t="s">
        <v>80</v>
      </c>
      <c r="F75" s="29"/>
      <c r="G75" s="32"/>
      <c r="H75" s="32"/>
      <c r="I75" s="34"/>
      <c r="J75" s="34"/>
      <c r="K75" s="35"/>
      <c r="L75" s="35"/>
      <c r="M75" s="35"/>
      <c r="N75" s="35"/>
      <c r="O75" s="35"/>
      <c r="P75" s="35"/>
      <c r="Q75" s="35"/>
      <c r="R75" s="32"/>
    </row>
    <row r="76" s="5" customFormat="1" spans="1:255">
      <c r="A76" s="48" t="s">
        <v>230</v>
      </c>
      <c r="B76" s="29">
        <f>B77+B79+B81+B83+B84</f>
        <v>7</v>
      </c>
      <c r="C76" s="32"/>
      <c r="D76" s="29" t="s">
        <v>26</v>
      </c>
      <c r="E76" s="29" t="s">
        <v>26</v>
      </c>
      <c r="F76" s="29" t="s">
        <v>26</v>
      </c>
      <c r="G76" s="29" t="s">
        <v>26</v>
      </c>
      <c r="H76" s="29"/>
      <c r="I76" s="29">
        <f t="shared" ref="I76:P76" si="30">I77+I79+I81+I83+I84</f>
        <v>3364</v>
      </c>
      <c r="J76" s="29">
        <f t="shared" si="30"/>
        <v>13276</v>
      </c>
      <c r="K76" s="55">
        <f t="shared" si="30"/>
        <v>1222</v>
      </c>
      <c r="L76" s="55">
        <f t="shared" si="30"/>
        <v>0</v>
      </c>
      <c r="M76" s="55">
        <f t="shared" si="30"/>
        <v>0</v>
      </c>
      <c r="N76" s="55">
        <f t="shared" si="30"/>
        <v>1222</v>
      </c>
      <c r="O76" s="55">
        <f t="shared" si="30"/>
        <v>0</v>
      </c>
      <c r="P76" s="55">
        <f t="shared" si="30"/>
        <v>0</v>
      </c>
      <c r="Q76" s="55"/>
      <c r="R76" s="29"/>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ht="13.5" spans="1:18">
      <c r="A77" s="31" t="s">
        <v>231</v>
      </c>
      <c r="B77" s="34">
        <f>SUM(B78:B78)</f>
        <v>1</v>
      </c>
      <c r="C77" s="32"/>
      <c r="D77" s="29"/>
      <c r="E77" s="32" t="s">
        <v>169</v>
      </c>
      <c r="F77" s="34">
        <f t="shared" ref="F77:P77" si="31">SUM(F78:F78)</f>
        <v>60</v>
      </c>
      <c r="G77" s="33" t="s">
        <v>232</v>
      </c>
      <c r="H77" s="32"/>
      <c r="I77" s="34">
        <f t="shared" si="31"/>
        <v>60</v>
      </c>
      <c r="J77" s="34">
        <f t="shared" si="31"/>
        <v>60</v>
      </c>
      <c r="K77" s="35">
        <f t="shared" si="31"/>
        <v>72</v>
      </c>
      <c r="L77" s="35">
        <f t="shared" si="31"/>
        <v>0</v>
      </c>
      <c r="M77" s="35">
        <f t="shared" si="31"/>
        <v>0</v>
      </c>
      <c r="N77" s="35">
        <f t="shared" si="31"/>
        <v>72</v>
      </c>
      <c r="O77" s="35">
        <f t="shared" si="31"/>
        <v>0</v>
      </c>
      <c r="P77" s="35">
        <f t="shared" si="31"/>
        <v>0</v>
      </c>
      <c r="Q77" s="35"/>
      <c r="R77" s="32"/>
    </row>
    <row r="78" s="10" customFormat="1" spans="1:240">
      <c r="A78" s="37" t="s">
        <v>233</v>
      </c>
      <c r="B78" s="32">
        <v>1</v>
      </c>
      <c r="C78" s="33" t="s">
        <v>34</v>
      </c>
      <c r="D78" s="29"/>
      <c r="E78" s="32" t="s">
        <v>169</v>
      </c>
      <c r="F78" s="32">
        <v>60</v>
      </c>
      <c r="G78" s="33" t="s">
        <v>234</v>
      </c>
      <c r="H78" s="32">
        <v>2023</v>
      </c>
      <c r="I78" s="32">
        <v>60</v>
      </c>
      <c r="J78" s="32">
        <v>60</v>
      </c>
      <c r="K78" s="35">
        <f>J78*1.2</f>
        <v>72</v>
      </c>
      <c r="L78" s="35"/>
      <c r="M78" s="35"/>
      <c r="N78" s="35">
        <f>J78*1.2</f>
        <v>72</v>
      </c>
      <c r="O78" s="35"/>
      <c r="P78" s="35"/>
      <c r="Q78" s="35" t="s">
        <v>122</v>
      </c>
      <c r="R78" s="3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row>
    <row r="79" ht="13.5" spans="1:18">
      <c r="A79" s="31" t="s">
        <v>235</v>
      </c>
      <c r="B79" s="32"/>
      <c r="C79" s="32"/>
      <c r="D79" s="29"/>
      <c r="E79" s="32" t="s">
        <v>80</v>
      </c>
      <c r="F79" s="29"/>
      <c r="G79" s="32"/>
      <c r="H79" s="32"/>
      <c r="I79" s="34"/>
      <c r="J79" s="34"/>
      <c r="K79" s="35"/>
      <c r="L79" s="35"/>
      <c r="M79" s="35"/>
      <c r="N79" s="35"/>
      <c r="O79" s="35"/>
      <c r="P79" s="35"/>
      <c r="Q79" s="35"/>
      <c r="R79" s="32"/>
    </row>
    <row r="80" ht="13.5" spans="1:18">
      <c r="A80" s="31" t="s">
        <v>183</v>
      </c>
      <c r="B80" s="32"/>
      <c r="C80" s="32"/>
      <c r="D80" s="29"/>
      <c r="E80" s="32" t="s">
        <v>80</v>
      </c>
      <c r="F80" s="29"/>
      <c r="G80" s="32"/>
      <c r="H80" s="32"/>
      <c r="I80" s="34"/>
      <c r="J80" s="34"/>
      <c r="K80" s="35"/>
      <c r="L80" s="35"/>
      <c r="M80" s="35"/>
      <c r="N80" s="35"/>
      <c r="O80" s="35"/>
      <c r="P80" s="35"/>
      <c r="Q80" s="35"/>
      <c r="R80" s="32"/>
    </row>
    <row r="81" ht="13.5" spans="1:18">
      <c r="A81" s="31" t="s">
        <v>236</v>
      </c>
      <c r="B81" s="34">
        <f>SUM(B82:B82)</f>
        <v>1</v>
      </c>
      <c r="C81" s="29"/>
      <c r="D81" s="29"/>
      <c r="E81" s="32" t="s">
        <v>31</v>
      </c>
      <c r="F81" s="35">
        <f t="shared" ref="F81:P81" si="32">SUM(F82:F82)</f>
        <v>0.1</v>
      </c>
      <c r="G81" s="33" t="s">
        <v>237</v>
      </c>
      <c r="H81" s="32"/>
      <c r="I81" s="34">
        <f t="shared" si="32"/>
        <v>1652</v>
      </c>
      <c r="J81" s="34">
        <f t="shared" si="32"/>
        <v>6608</v>
      </c>
      <c r="K81" s="35">
        <f t="shared" si="32"/>
        <v>150</v>
      </c>
      <c r="L81" s="35">
        <f t="shared" si="32"/>
        <v>0</v>
      </c>
      <c r="M81" s="35">
        <f t="shared" si="32"/>
        <v>0</v>
      </c>
      <c r="N81" s="35">
        <f t="shared" si="32"/>
        <v>150</v>
      </c>
      <c r="O81" s="35">
        <f t="shared" si="32"/>
        <v>0</v>
      </c>
      <c r="P81" s="35">
        <f t="shared" si="32"/>
        <v>0</v>
      </c>
      <c r="Q81" s="35"/>
      <c r="R81" s="32"/>
    </row>
    <row r="82" s="10" customFormat="1" spans="1:240">
      <c r="A82" s="37" t="s">
        <v>238</v>
      </c>
      <c r="B82" s="32">
        <v>1</v>
      </c>
      <c r="C82" s="33" t="s">
        <v>34</v>
      </c>
      <c r="D82" s="29"/>
      <c r="E82" s="32" t="s">
        <v>31</v>
      </c>
      <c r="F82" s="35">
        <v>0.1</v>
      </c>
      <c r="G82" s="37" t="s">
        <v>239</v>
      </c>
      <c r="H82" s="32">
        <v>2023</v>
      </c>
      <c r="I82" s="34">
        <v>1652</v>
      </c>
      <c r="J82" s="34">
        <f>I82*4</f>
        <v>6608</v>
      </c>
      <c r="K82" s="35">
        <v>150</v>
      </c>
      <c r="L82" s="35"/>
      <c r="M82" s="35"/>
      <c r="N82" s="35">
        <v>150</v>
      </c>
      <c r="O82" s="35"/>
      <c r="P82" s="35"/>
      <c r="Q82" s="35" t="s">
        <v>122</v>
      </c>
      <c r="R82" s="3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row>
    <row r="83" ht="13.5" spans="1:18">
      <c r="A83" s="31" t="s">
        <v>240</v>
      </c>
      <c r="B83" s="32"/>
      <c r="C83" s="29"/>
      <c r="D83" s="29"/>
      <c r="E83" s="32"/>
      <c r="F83" s="29"/>
      <c r="G83" s="33"/>
      <c r="H83" s="32"/>
      <c r="I83" s="34"/>
      <c r="J83" s="34"/>
      <c r="K83" s="34"/>
      <c r="L83" s="34"/>
      <c r="M83" s="34"/>
      <c r="N83" s="34"/>
      <c r="O83" s="34"/>
      <c r="P83" s="34"/>
      <c r="Q83" s="35"/>
      <c r="R83" s="32"/>
    </row>
    <row r="84" ht="13.5" spans="1:18">
      <c r="A84" s="31" t="s">
        <v>248</v>
      </c>
      <c r="B84" s="34">
        <f>SUM(B85:B85)</f>
        <v>5</v>
      </c>
      <c r="C84" s="33"/>
      <c r="D84" s="29"/>
      <c r="E84" s="32" t="s">
        <v>98</v>
      </c>
      <c r="F84" s="34">
        <f t="shared" ref="F84:P84" si="33">SUM(F85:F85)</f>
        <v>5</v>
      </c>
      <c r="G84" s="33" t="s">
        <v>249</v>
      </c>
      <c r="H84" s="32"/>
      <c r="I84" s="34">
        <f t="shared" si="33"/>
        <v>1652</v>
      </c>
      <c r="J84" s="34">
        <f t="shared" si="33"/>
        <v>6608</v>
      </c>
      <c r="K84" s="34">
        <f t="shared" si="33"/>
        <v>1000</v>
      </c>
      <c r="L84" s="34">
        <f t="shared" si="33"/>
        <v>0</v>
      </c>
      <c r="M84" s="34">
        <f t="shared" si="33"/>
        <v>0</v>
      </c>
      <c r="N84" s="34">
        <f t="shared" si="33"/>
        <v>1000</v>
      </c>
      <c r="O84" s="34">
        <f t="shared" si="33"/>
        <v>0</v>
      </c>
      <c r="P84" s="34">
        <f t="shared" si="33"/>
        <v>0</v>
      </c>
      <c r="Q84" s="35"/>
      <c r="R84" s="32"/>
    </row>
    <row r="85" s="11" customFormat="1" spans="1:240">
      <c r="A85" s="65" t="s">
        <v>250</v>
      </c>
      <c r="B85" s="32">
        <v>5</v>
      </c>
      <c r="C85" s="33" t="s">
        <v>34</v>
      </c>
      <c r="D85" s="29"/>
      <c r="E85" s="32" t="s">
        <v>98</v>
      </c>
      <c r="F85" s="32">
        <v>5</v>
      </c>
      <c r="G85" s="65" t="s">
        <v>251</v>
      </c>
      <c r="H85" s="32">
        <v>2023</v>
      </c>
      <c r="I85" s="34">
        <v>1652</v>
      </c>
      <c r="J85" s="34">
        <f>I85*4</f>
        <v>6608</v>
      </c>
      <c r="K85" s="35">
        <v>1000</v>
      </c>
      <c r="L85" s="35"/>
      <c r="M85" s="35"/>
      <c r="N85" s="35">
        <v>1000</v>
      </c>
      <c r="O85" s="35"/>
      <c r="P85" s="35"/>
      <c r="Q85" s="35" t="s">
        <v>122</v>
      </c>
      <c r="R85" s="32"/>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row>
    <row r="86" s="5" customFormat="1" spans="1:255">
      <c r="A86" s="48" t="s">
        <v>252</v>
      </c>
      <c r="B86" s="29">
        <f>B87+B97+B106+B108</f>
        <v>16</v>
      </c>
      <c r="C86" s="29" t="s">
        <v>26</v>
      </c>
      <c r="D86" s="29" t="s">
        <v>26</v>
      </c>
      <c r="E86" s="29" t="s">
        <v>26</v>
      </c>
      <c r="F86" s="29" t="s">
        <v>26</v>
      </c>
      <c r="G86" s="29" t="s">
        <v>26</v>
      </c>
      <c r="H86" s="29"/>
      <c r="I86" s="29">
        <f t="shared" ref="I86:P86" si="34">I87+I97+I106+I108</f>
        <v>17125.25</v>
      </c>
      <c r="J86" s="29">
        <f t="shared" si="34"/>
        <v>68493</v>
      </c>
      <c r="K86" s="55">
        <f t="shared" si="34"/>
        <v>4802.02</v>
      </c>
      <c r="L86" s="55">
        <f t="shared" si="34"/>
        <v>300</v>
      </c>
      <c r="M86" s="55">
        <f t="shared" si="34"/>
        <v>0</v>
      </c>
      <c r="N86" s="55">
        <f t="shared" si="34"/>
        <v>4502.02</v>
      </c>
      <c r="O86" s="55">
        <f t="shared" si="34"/>
        <v>0</v>
      </c>
      <c r="P86" s="55">
        <f t="shared" si="34"/>
        <v>0</v>
      </c>
      <c r="Q86" s="55"/>
      <c r="R86" s="29"/>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row>
    <row r="87" ht="13.5" spans="1:18">
      <c r="A87" s="31" t="s">
        <v>253</v>
      </c>
      <c r="B87" s="32">
        <f>B88+B90+B91+B92</f>
        <v>11</v>
      </c>
      <c r="C87" s="29"/>
      <c r="D87" s="32"/>
      <c r="E87" s="32" t="s">
        <v>26</v>
      </c>
      <c r="F87" s="32" t="s">
        <v>26</v>
      </c>
      <c r="G87" s="32" t="s">
        <v>26</v>
      </c>
      <c r="H87" s="32"/>
      <c r="I87" s="32">
        <f t="shared" ref="I87:P87" si="35">I88+I90+I91+I92</f>
        <v>8172</v>
      </c>
      <c r="J87" s="32">
        <f t="shared" si="35"/>
        <v>32680</v>
      </c>
      <c r="K87" s="32">
        <f t="shared" si="35"/>
        <v>2142.02</v>
      </c>
      <c r="L87" s="32">
        <f t="shared" si="35"/>
        <v>300</v>
      </c>
      <c r="M87" s="32">
        <f t="shared" si="35"/>
        <v>0</v>
      </c>
      <c r="N87" s="32">
        <f t="shared" si="35"/>
        <v>1842.02</v>
      </c>
      <c r="O87" s="32">
        <f t="shared" si="35"/>
        <v>0</v>
      </c>
      <c r="P87" s="32">
        <f t="shared" si="35"/>
        <v>0</v>
      </c>
      <c r="Q87" s="35" t="s">
        <v>134</v>
      </c>
      <c r="R87" s="32"/>
    </row>
    <row r="88" ht="13.5" spans="1:18">
      <c r="A88" s="31" t="s">
        <v>254</v>
      </c>
      <c r="B88" s="34">
        <f>SUM(B89:B89)</f>
        <v>1</v>
      </c>
      <c r="C88" s="29"/>
      <c r="D88" s="29"/>
      <c r="E88" s="32" t="s">
        <v>169</v>
      </c>
      <c r="F88" s="34">
        <f t="shared" ref="F88:P88" si="36">SUM(F89:F89)</f>
        <v>1000</v>
      </c>
      <c r="G88" s="33" t="s">
        <v>255</v>
      </c>
      <c r="H88" s="32"/>
      <c r="I88" s="34">
        <f t="shared" si="36"/>
        <v>252</v>
      </c>
      <c r="J88" s="34">
        <f t="shared" si="36"/>
        <v>1000</v>
      </c>
      <c r="K88" s="35">
        <f t="shared" si="36"/>
        <v>300</v>
      </c>
      <c r="L88" s="35">
        <f t="shared" si="36"/>
        <v>300</v>
      </c>
      <c r="M88" s="35">
        <f t="shared" si="36"/>
        <v>0</v>
      </c>
      <c r="N88" s="35">
        <f t="shared" si="36"/>
        <v>0</v>
      </c>
      <c r="O88" s="35">
        <f t="shared" si="36"/>
        <v>0</v>
      </c>
      <c r="P88" s="35">
        <f t="shared" si="36"/>
        <v>0</v>
      </c>
      <c r="Q88" s="35" t="s">
        <v>134</v>
      </c>
      <c r="R88" s="32"/>
    </row>
    <row r="89" s="6" customFormat="1" spans="1:240">
      <c r="A89" s="37" t="s">
        <v>256</v>
      </c>
      <c r="B89" s="32">
        <v>1</v>
      </c>
      <c r="C89" s="32" t="s">
        <v>34</v>
      </c>
      <c r="D89" s="32"/>
      <c r="E89" s="32" t="s">
        <v>169</v>
      </c>
      <c r="F89" s="32">
        <v>1000</v>
      </c>
      <c r="G89" s="33" t="s">
        <v>257</v>
      </c>
      <c r="H89" s="32">
        <v>2023</v>
      </c>
      <c r="I89" s="34">
        <v>252</v>
      </c>
      <c r="J89" s="32">
        <v>1000</v>
      </c>
      <c r="K89" s="35">
        <f>L89+M89+N89+O89+P89</f>
        <v>300</v>
      </c>
      <c r="L89" s="35">
        <v>300</v>
      </c>
      <c r="M89" s="35"/>
      <c r="N89" s="35"/>
      <c r="O89" s="35"/>
      <c r="P89" s="35"/>
      <c r="Q89" s="35" t="s">
        <v>134</v>
      </c>
      <c r="R89" s="3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row>
    <row r="90" ht="13.5" spans="1:18">
      <c r="A90" s="31" t="s">
        <v>258</v>
      </c>
      <c r="B90" s="34"/>
      <c r="C90" s="29"/>
      <c r="D90" s="29"/>
      <c r="E90" s="32" t="s">
        <v>259</v>
      </c>
      <c r="F90" s="34"/>
      <c r="G90" s="33"/>
      <c r="H90" s="32"/>
      <c r="I90" s="34"/>
      <c r="J90" s="34"/>
      <c r="K90" s="35"/>
      <c r="L90" s="35"/>
      <c r="M90" s="35"/>
      <c r="N90" s="35"/>
      <c r="O90" s="35"/>
      <c r="P90" s="35"/>
      <c r="Q90" s="35" t="s">
        <v>134</v>
      </c>
      <c r="R90" s="32"/>
    </row>
    <row r="91" ht="13.5" spans="1:18">
      <c r="A91" s="31" t="s">
        <v>260</v>
      </c>
      <c r="B91" s="34"/>
      <c r="C91" s="29"/>
      <c r="D91" s="29"/>
      <c r="E91" s="32" t="s">
        <v>259</v>
      </c>
      <c r="F91" s="34"/>
      <c r="G91" s="33"/>
      <c r="H91" s="32"/>
      <c r="I91" s="34"/>
      <c r="J91" s="34"/>
      <c r="K91" s="35"/>
      <c r="L91" s="35"/>
      <c r="M91" s="35"/>
      <c r="N91" s="35"/>
      <c r="O91" s="35"/>
      <c r="P91" s="35"/>
      <c r="Q91" s="35" t="s">
        <v>134</v>
      </c>
      <c r="R91" s="32"/>
    </row>
    <row r="92" ht="13.5" spans="1:18">
      <c r="A92" s="31" t="s">
        <v>261</v>
      </c>
      <c r="B92" s="34">
        <f>SUM(B93:B96)</f>
        <v>10</v>
      </c>
      <c r="C92" s="29"/>
      <c r="D92" s="29"/>
      <c r="E92" s="32" t="s">
        <v>98</v>
      </c>
      <c r="F92" s="34">
        <f t="shared" ref="F92:P92" si="37">SUM(F93:F96)</f>
        <v>10</v>
      </c>
      <c r="G92" s="33" t="s">
        <v>262</v>
      </c>
      <c r="H92" s="32"/>
      <c r="I92" s="34">
        <f t="shared" si="37"/>
        <v>7920</v>
      </c>
      <c r="J92" s="34">
        <f t="shared" si="37"/>
        <v>31680</v>
      </c>
      <c r="K92" s="35">
        <f t="shared" si="37"/>
        <v>1842.02</v>
      </c>
      <c r="L92" s="35">
        <f t="shared" si="37"/>
        <v>0</v>
      </c>
      <c r="M92" s="35">
        <f t="shared" si="37"/>
        <v>0</v>
      </c>
      <c r="N92" s="35">
        <f t="shared" si="37"/>
        <v>1842.02</v>
      </c>
      <c r="O92" s="35">
        <f t="shared" si="37"/>
        <v>0</v>
      </c>
      <c r="P92" s="35">
        <f t="shared" si="37"/>
        <v>0</v>
      </c>
      <c r="Q92" s="35" t="s">
        <v>134</v>
      </c>
      <c r="R92" s="32"/>
    </row>
    <row r="93" s="6" customFormat="1" ht="31.5" spans="1:240">
      <c r="A93" s="37" t="s">
        <v>263</v>
      </c>
      <c r="B93" s="40">
        <v>1</v>
      </c>
      <c r="C93" s="33" t="s">
        <v>34</v>
      </c>
      <c r="D93" s="29"/>
      <c r="E93" s="32" t="s">
        <v>98</v>
      </c>
      <c r="F93" s="40">
        <v>1</v>
      </c>
      <c r="G93" s="33" t="s">
        <v>265</v>
      </c>
      <c r="H93" s="40">
        <v>2023</v>
      </c>
      <c r="I93" s="34">
        <f>J93/4</f>
        <v>975</v>
      </c>
      <c r="J93" s="38">
        <v>3900</v>
      </c>
      <c r="K93" s="35">
        <f>L93+M93+N93+O93+P93</f>
        <v>85.52</v>
      </c>
      <c r="L93" s="35"/>
      <c r="M93" s="35"/>
      <c r="N93" s="35">
        <v>85.52</v>
      </c>
      <c r="O93" s="35"/>
      <c r="P93" s="35"/>
      <c r="Q93" s="35" t="s">
        <v>134</v>
      </c>
      <c r="R93" s="3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row>
    <row r="94" s="6" customFormat="1" ht="31.5" spans="1:240">
      <c r="A94" s="37" t="s">
        <v>268</v>
      </c>
      <c r="B94" s="40">
        <v>1</v>
      </c>
      <c r="C94" s="33" t="s">
        <v>34</v>
      </c>
      <c r="D94" s="29"/>
      <c r="E94" s="32" t="s">
        <v>98</v>
      </c>
      <c r="F94" s="40">
        <v>1</v>
      </c>
      <c r="G94" s="33" t="s">
        <v>270</v>
      </c>
      <c r="H94" s="40">
        <v>2023</v>
      </c>
      <c r="I94" s="34">
        <f>J94/4</f>
        <v>5700</v>
      </c>
      <c r="J94" s="38">
        <v>22800</v>
      </c>
      <c r="K94" s="35">
        <f>L94+M94+N94+O94+P94</f>
        <v>1257.5</v>
      </c>
      <c r="L94" s="35"/>
      <c r="M94" s="35"/>
      <c r="N94" s="35">
        <v>1257.5</v>
      </c>
      <c r="O94" s="35"/>
      <c r="P94" s="35"/>
      <c r="Q94" s="35" t="s">
        <v>134</v>
      </c>
      <c r="R94" s="3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6" customFormat="1" ht="31.5" spans="1:240">
      <c r="A95" s="37" t="s">
        <v>272</v>
      </c>
      <c r="B95" s="40">
        <v>3</v>
      </c>
      <c r="C95" s="33" t="s">
        <v>34</v>
      </c>
      <c r="D95" s="29"/>
      <c r="E95" s="32" t="s">
        <v>98</v>
      </c>
      <c r="F95" s="40">
        <v>3</v>
      </c>
      <c r="G95" s="33" t="s">
        <v>275</v>
      </c>
      <c r="H95" s="40">
        <v>2023</v>
      </c>
      <c r="I95" s="34">
        <f>J95/4</f>
        <v>617.5</v>
      </c>
      <c r="J95" s="38">
        <v>2470</v>
      </c>
      <c r="K95" s="35">
        <f>L95+M95+N95+O95+P95</f>
        <v>221</v>
      </c>
      <c r="L95" s="35"/>
      <c r="M95" s="35"/>
      <c r="N95" s="35">
        <v>221</v>
      </c>
      <c r="O95" s="35"/>
      <c r="P95" s="35"/>
      <c r="Q95" s="35" t="s">
        <v>134</v>
      </c>
      <c r="R95" s="3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6" customFormat="1" ht="42" spans="1:240">
      <c r="A96" s="37" t="s">
        <v>278</v>
      </c>
      <c r="B96" s="40">
        <v>5</v>
      </c>
      <c r="C96" s="33" t="s">
        <v>34</v>
      </c>
      <c r="D96" s="29"/>
      <c r="E96" s="32" t="s">
        <v>98</v>
      </c>
      <c r="F96" s="40">
        <v>5</v>
      </c>
      <c r="G96" s="33" t="s">
        <v>281</v>
      </c>
      <c r="H96" s="40">
        <v>2023</v>
      </c>
      <c r="I96" s="34">
        <f>J96/4</f>
        <v>627.5</v>
      </c>
      <c r="J96" s="38">
        <v>2510</v>
      </c>
      <c r="K96" s="35">
        <f>L96+M96+N96+O96+P96</f>
        <v>278</v>
      </c>
      <c r="L96" s="35"/>
      <c r="M96" s="35"/>
      <c r="N96" s="35">
        <v>278</v>
      </c>
      <c r="O96" s="35"/>
      <c r="P96" s="35"/>
      <c r="Q96" s="35" t="s">
        <v>134</v>
      </c>
      <c r="R96" s="3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ht="13.5" spans="1:18">
      <c r="A97" s="31" t="s">
        <v>284</v>
      </c>
      <c r="B97" s="32">
        <f>B98+B100+B102+B104</f>
        <v>5</v>
      </c>
      <c r="C97" s="29" t="s">
        <v>26</v>
      </c>
      <c r="D97" s="32" t="s">
        <v>26</v>
      </c>
      <c r="E97" s="32" t="s">
        <v>26</v>
      </c>
      <c r="F97" s="32" t="s">
        <v>26</v>
      </c>
      <c r="G97" s="32" t="s">
        <v>26</v>
      </c>
      <c r="H97" s="32"/>
      <c r="I97" s="32">
        <f t="shared" ref="I97:P97" si="38">I98+I100+I102+I104</f>
        <v>8953.25</v>
      </c>
      <c r="J97" s="32">
        <f t="shared" si="38"/>
        <v>35813</v>
      </c>
      <c r="K97" s="32">
        <f t="shared" si="38"/>
        <v>2660</v>
      </c>
      <c r="L97" s="32">
        <f t="shared" si="38"/>
        <v>0</v>
      </c>
      <c r="M97" s="32">
        <f t="shared" si="38"/>
        <v>0</v>
      </c>
      <c r="N97" s="32">
        <f t="shared" si="38"/>
        <v>2660</v>
      </c>
      <c r="O97" s="32">
        <f t="shared" si="38"/>
        <v>0</v>
      </c>
      <c r="P97" s="32">
        <f t="shared" si="38"/>
        <v>0</v>
      </c>
      <c r="Q97" s="35"/>
      <c r="R97" s="32"/>
    </row>
    <row r="98" ht="13.5" spans="1:18">
      <c r="A98" s="31" t="s">
        <v>285</v>
      </c>
      <c r="B98" s="34">
        <f>SUM(B99:B99)</f>
        <v>2</v>
      </c>
      <c r="C98" s="32" t="s">
        <v>26</v>
      </c>
      <c r="D98" s="29"/>
      <c r="E98" s="32" t="s">
        <v>80</v>
      </c>
      <c r="F98" s="34">
        <f t="shared" ref="F98:P98" si="39">SUM(F99:F99)</f>
        <v>2</v>
      </c>
      <c r="G98" s="33" t="s">
        <v>286</v>
      </c>
      <c r="H98" s="32"/>
      <c r="I98" s="34">
        <f t="shared" si="39"/>
        <v>1320</v>
      </c>
      <c r="J98" s="34">
        <f t="shared" si="39"/>
        <v>5280</v>
      </c>
      <c r="K98" s="35">
        <f t="shared" si="39"/>
        <v>500</v>
      </c>
      <c r="L98" s="35">
        <f t="shared" si="39"/>
        <v>0</v>
      </c>
      <c r="M98" s="35">
        <f t="shared" si="39"/>
        <v>0</v>
      </c>
      <c r="N98" s="35">
        <f t="shared" si="39"/>
        <v>500</v>
      </c>
      <c r="O98" s="35">
        <f t="shared" si="39"/>
        <v>0</v>
      </c>
      <c r="P98" s="35">
        <f t="shared" si="39"/>
        <v>0</v>
      </c>
      <c r="Q98" s="35"/>
      <c r="R98" s="32"/>
    </row>
    <row r="99" s="6" customFormat="1" spans="1:240">
      <c r="A99" s="37" t="s">
        <v>287</v>
      </c>
      <c r="B99" s="46">
        <v>2</v>
      </c>
      <c r="C99" s="33" t="s">
        <v>34</v>
      </c>
      <c r="D99" s="29"/>
      <c r="E99" s="32" t="s">
        <v>80</v>
      </c>
      <c r="F99" s="46">
        <v>2</v>
      </c>
      <c r="G99" s="41" t="s">
        <v>288</v>
      </c>
      <c r="H99" s="46">
        <v>2023</v>
      </c>
      <c r="I99" s="34">
        <v>1320</v>
      </c>
      <c r="J99" s="34">
        <f>I99*4</f>
        <v>5280</v>
      </c>
      <c r="K99" s="35">
        <f>L99+M99+N99+O99+P99</f>
        <v>500</v>
      </c>
      <c r="L99" s="35"/>
      <c r="M99" s="35"/>
      <c r="N99" s="35">
        <v>500</v>
      </c>
      <c r="O99" s="35"/>
      <c r="P99" s="35"/>
      <c r="Q99" s="35" t="s">
        <v>289</v>
      </c>
      <c r="R99" s="3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row>
    <row r="100" ht="13.5" spans="1:18">
      <c r="A100" s="31" t="s">
        <v>290</v>
      </c>
      <c r="B100" s="34">
        <f>SUM(B101:B101)</f>
        <v>2</v>
      </c>
      <c r="C100" s="29"/>
      <c r="D100" s="29"/>
      <c r="E100" s="32" t="s">
        <v>98</v>
      </c>
      <c r="F100" s="34">
        <f t="shared" ref="F100:P100" si="40">SUM(F101:F101)</f>
        <v>2</v>
      </c>
      <c r="G100" s="33" t="s">
        <v>291</v>
      </c>
      <c r="H100" s="32"/>
      <c r="I100" s="34">
        <f t="shared" si="40"/>
        <v>2356</v>
      </c>
      <c r="J100" s="34">
        <f t="shared" si="40"/>
        <v>9424</v>
      </c>
      <c r="K100" s="35">
        <f t="shared" si="40"/>
        <v>1000</v>
      </c>
      <c r="L100" s="35">
        <f t="shared" si="40"/>
        <v>0</v>
      </c>
      <c r="M100" s="35">
        <f t="shared" si="40"/>
        <v>0</v>
      </c>
      <c r="N100" s="35">
        <f t="shared" si="40"/>
        <v>1000</v>
      </c>
      <c r="O100" s="35">
        <f t="shared" si="40"/>
        <v>0</v>
      </c>
      <c r="P100" s="35">
        <f t="shared" si="40"/>
        <v>0</v>
      </c>
      <c r="Q100" s="35" t="s">
        <v>289</v>
      </c>
      <c r="R100" s="32"/>
    </row>
    <row r="101" s="6" customFormat="1" spans="1:240">
      <c r="A101" s="37" t="s">
        <v>292</v>
      </c>
      <c r="B101" s="32">
        <v>2</v>
      </c>
      <c r="C101" s="33" t="s">
        <v>34</v>
      </c>
      <c r="D101" s="29"/>
      <c r="E101" s="32" t="s">
        <v>98</v>
      </c>
      <c r="F101" s="32">
        <v>2</v>
      </c>
      <c r="G101" s="41" t="s">
        <v>293</v>
      </c>
      <c r="H101" s="46">
        <v>2023</v>
      </c>
      <c r="I101" s="34">
        <v>2356</v>
      </c>
      <c r="J101" s="34">
        <f>I101*4</f>
        <v>9424</v>
      </c>
      <c r="K101" s="35">
        <f>L101+M101+N101+O101+P101</f>
        <v>1000</v>
      </c>
      <c r="L101" s="35"/>
      <c r="M101" s="35"/>
      <c r="N101" s="35">
        <v>1000</v>
      </c>
      <c r="O101" s="35"/>
      <c r="P101" s="35"/>
      <c r="Q101" s="35" t="s">
        <v>289</v>
      </c>
      <c r="R101" s="3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row>
    <row r="102" ht="13.5" spans="1:18">
      <c r="A102" s="31" t="s">
        <v>294</v>
      </c>
      <c r="B102" s="32"/>
      <c r="C102" s="29"/>
      <c r="D102" s="29"/>
      <c r="E102" s="32" t="s">
        <v>98</v>
      </c>
      <c r="F102" s="29"/>
      <c r="G102" s="32"/>
      <c r="H102" s="32"/>
      <c r="I102" s="34"/>
      <c r="J102" s="34"/>
      <c r="K102" s="35"/>
      <c r="L102" s="35"/>
      <c r="M102" s="35"/>
      <c r="N102" s="35"/>
      <c r="O102" s="35"/>
      <c r="P102" s="35"/>
      <c r="Q102" s="35" t="s">
        <v>289</v>
      </c>
      <c r="R102" s="32"/>
    </row>
    <row r="103" ht="13.5" spans="1:18">
      <c r="A103" s="31" t="s">
        <v>183</v>
      </c>
      <c r="B103" s="32"/>
      <c r="C103" s="29"/>
      <c r="D103" s="29"/>
      <c r="E103" s="32" t="s">
        <v>98</v>
      </c>
      <c r="F103" s="29"/>
      <c r="G103" s="32"/>
      <c r="H103" s="32"/>
      <c r="I103" s="34"/>
      <c r="J103" s="34"/>
      <c r="K103" s="35"/>
      <c r="L103" s="35"/>
      <c r="M103" s="35"/>
      <c r="N103" s="35"/>
      <c r="O103" s="35"/>
      <c r="P103" s="35"/>
      <c r="Q103" s="35" t="s">
        <v>289</v>
      </c>
      <c r="R103" s="32"/>
    </row>
    <row r="104" ht="13.5" spans="1:18">
      <c r="A104" s="31" t="s">
        <v>295</v>
      </c>
      <c r="B104" s="34">
        <f>SUM(B105:B105)</f>
        <v>1</v>
      </c>
      <c r="C104" s="29"/>
      <c r="D104" s="29"/>
      <c r="E104" s="32" t="s">
        <v>98</v>
      </c>
      <c r="F104" s="34">
        <f t="shared" ref="F104:P104" si="41">SUM(F105:F105)</f>
        <v>1</v>
      </c>
      <c r="G104" s="33" t="s">
        <v>296</v>
      </c>
      <c r="H104" s="32"/>
      <c r="I104" s="34">
        <f t="shared" si="41"/>
        <v>5277.25</v>
      </c>
      <c r="J104" s="34">
        <f t="shared" si="41"/>
        <v>21109</v>
      </c>
      <c r="K104" s="35">
        <f t="shared" si="41"/>
        <v>1160</v>
      </c>
      <c r="L104" s="35">
        <f t="shared" si="41"/>
        <v>0</v>
      </c>
      <c r="M104" s="35">
        <f t="shared" si="41"/>
        <v>0</v>
      </c>
      <c r="N104" s="35">
        <f t="shared" si="41"/>
        <v>1160</v>
      </c>
      <c r="O104" s="35">
        <f t="shared" si="41"/>
        <v>0</v>
      </c>
      <c r="P104" s="35">
        <f t="shared" si="41"/>
        <v>0</v>
      </c>
      <c r="Q104" s="35" t="s">
        <v>289</v>
      </c>
      <c r="R104" s="32"/>
    </row>
    <row r="105" s="6" customFormat="1" ht="21" spans="1:240">
      <c r="A105" s="37" t="s">
        <v>297</v>
      </c>
      <c r="B105" s="40">
        <v>1</v>
      </c>
      <c r="C105" s="33" t="s">
        <v>34</v>
      </c>
      <c r="D105" s="29"/>
      <c r="E105" s="32" t="s">
        <v>98</v>
      </c>
      <c r="F105" s="40">
        <v>1</v>
      </c>
      <c r="G105" s="33" t="s">
        <v>298</v>
      </c>
      <c r="H105" s="40">
        <v>2023</v>
      </c>
      <c r="I105" s="34">
        <f>J105/4</f>
        <v>5277.25</v>
      </c>
      <c r="J105" s="34">
        <v>21109</v>
      </c>
      <c r="K105" s="35">
        <f>L105+M105+N105+O105+P105</f>
        <v>1160</v>
      </c>
      <c r="L105" s="35"/>
      <c r="M105" s="35"/>
      <c r="N105" s="35">
        <v>1160</v>
      </c>
      <c r="O105" s="35"/>
      <c r="P105" s="35"/>
      <c r="Q105" s="35" t="s">
        <v>289</v>
      </c>
      <c r="R105" s="3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row>
    <row r="106" ht="13.5" spans="1:18">
      <c r="A106" s="31" t="s">
        <v>299</v>
      </c>
      <c r="B106" s="32"/>
      <c r="C106" s="29"/>
      <c r="D106" s="29"/>
      <c r="E106" s="32" t="s">
        <v>98</v>
      </c>
      <c r="F106" s="29"/>
      <c r="G106" s="32"/>
      <c r="H106" s="32"/>
      <c r="I106" s="34"/>
      <c r="J106" s="34"/>
      <c r="K106" s="35"/>
      <c r="L106" s="35"/>
      <c r="M106" s="35"/>
      <c r="N106" s="35"/>
      <c r="O106" s="35"/>
      <c r="P106" s="35"/>
      <c r="Q106" s="35"/>
      <c r="R106" s="32"/>
    </row>
    <row r="107" ht="13.5" spans="1:18">
      <c r="A107" s="31" t="s">
        <v>183</v>
      </c>
      <c r="B107" s="32"/>
      <c r="C107" s="32" t="s">
        <v>26</v>
      </c>
      <c r="D107" s="29"/>
      <c r="E107" s="32" t="s">
        <v>98</v>
      </c>
      <c r="F107" s="29"/>
      <c r="G107" s="32"/>
      <c r="H107" s="32"/>
      <c r="I107" s="34"/>
      <c r="J107" s="34"/>
      <c r="K107" s="35"/>
      <c r="L107" s="35"/>
      <c r="M107" s="35"/>
      <c r="N107" s="35"/>
      <c r="O107" s="35"/>
      <c r="P107" s="35"/>
      <c r="Q107" s="35"/>
      <c r="R107" s="32"/>
    </row>
    <row r="108" ht="13.5" spans="1:18">
      <c r="A108" s="31" t="s">
        <v>300</v>
      </c>
      <c r="B108" s="32"/>
      <c r="C108" s="29"/>
      <c r="D108" s="29"/>
      <c r="E108" s="32" t="s">
        <v>98</v>
      </c>
      <c r="F108" s="29"/>
      <c r="G108" s="32"/>
      <c r="H108" s="32"/>
      <c r="I108" s="34"/>
      <c r="J108" s="34"/>
      <c r="K108" s="35"/>
      <c r="L108" s="35"/>
      <c r="M108" s="35"/>
      <c r="N108" s="35"/>
      <c r="O108" s="35"/>
      <c r="P108" s="35"/>
      <c r="Q108" s="35"/>
      <c r="R108" s="32"/>
    </row>
    <row r="109" ht="13.5" spans="1:18">
      <c r="A109" s="31" t="s">
        <v>183</v>
      </c>
      <c r="B109" s="32"/>
      <c r="C109" s="29"/>
      <c r="D109" s="29"/>
      <c r="E109" s="32" t="s">
        <v>98</v>
      </c>
      <c r="F109" s="29"/>
      <c r="G109" s="32"/>
      <c r="H109" s="32"/>
      <c r="I109" s="34"/>
      <c r="J109" s="34"/>
      <c r="K109" s="35"/>
      <c r="L109" s="35"/>
      <c r="M109" s="35"/>
      <c r="N109" s="35"/>
      <c r="O109" s="35"/>
      <c r="P109" s="35"/>
      <c r="Q109" s="35"/>
      <c r="R109" s="32"/>
    </row>
    <row r="110" s="5" customFormat="1" spans="1:255">
      <c r="A110" s="48" t="s">
        <v>301</v>
      </c>
      <c r="B110" s="29">
        <f>B111+B113+B115+B117+B119+B126+B128</f>
        <v>55</v>
      </c>
      <c r="C110" s="29"/>
      <c r="D110" s="29" t="s">
        <v>26</v>
      </c>
      <c r="E110" s="29" t="s">
        <v>27</v>
      </c>
      <c r="F110" s="29" t="s">
        <v>26</v>
      </c>
      <c r="G110" s="29" t="s">
        <v>26</v>
      </c>
      <c r="H110" s="29"/>
      <c r="I110" s="29">
        <f t="shared" ref="I110:P110" si="42">I111+I113+I115+I117+I119+I126+I128</f>
        <v>47491</v>
      </c>
      <c r="J110" s="29">
        <f t="shared" si="42"/>
        <v>186706</v>
      </c>
      <c r="K110" s="55">
        <f t="shared" si="42"/>
        <v>49297.69</v>
      </c>
      <c r="L110" s="55">
        <f t="shared" si="42"/>
        <v>3300</v>
      </c>
      <c r="M110" s="55">
        <f t="shared" si="42"/>
        <v>0</v>
      </c>
      <c r="N110" s="55">
        <f t="shared" si="42"/>
        <v>32032.72</v>
      </c>
      <c r="O110" s="55">
        <f t="shared" si="42"/>
        <v>0</v>
      </c>
      <c r="P110" s="55">
        <f t="shared" si="42"/>
        <v>13964.97</v>
      </c>
      <c r="Q110" s="55"/>
      <c r="R110" s="29"/>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row>
    <row r="111" s="12" customFormat="1" spans="1:255">
      <c r="A111" s="31" t="s">
        <v>302</v>
      </c>
      <c r="B111" s="34">
        <f>SUM(B112:B112)</f>
        <v>41</v>
      </c>
      <c r="C111" s="29"/>
      <c r="D111" s="32"/>
      <c r="E111" s="32" t="s">
        <v>303</v>
      </c>
      <c r="F111" s="34">
        <f t="shared" ref="F111:P111" si="43">SUM(F112:F112)</f>
        <v>111.6</v>
      </c>
      <c r="G111" s="33" t="s">
        <v>304</v>
      </c>
      <c r="H111" s="32"/>
      <c r="I111" s="34">
        <f t="shared" si="43"/>
        <v>1540</v>
      </c>
      <c r="J111" s="34">
        <f t="shared" si="43"/>
        <v>6160</v>
      </c>
      <c r="K111" s="35">
        <f t="shared" si="43"/>
        <v>6696</v>
      </c>
      <c r="L111" s="35">
        <f t="shared" si="43"/>
        <v>1200</v>
      </c>
      <c r="M111" s="35">
        <f t="shared" si="43"/>
        <v>0</v>
      </c>
      <c r="N111" s="35">
        <f t="shared" si="43"/>
        <v>5496</v>
      </c>
      <c r="O111" s="35">
        <f t="shared" si="43"/>
        <v>0</v>
      </c>
      <c r="P111" s="35">
        <f t="shared" si="43"/>
        <v>0</v>
      </c>
      <c r="Q111" s="35"/>
      <c r="R111" s="32"/>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row>
    <row r="112" s="13" customFormat="1" spans="1:255">
      <c r="A112" s="37" t="s">
        <v>305</v>
      </c>
      <c r="B112" s="46">
        <v>41</v>
      </c>
      <c r="C112" s="33" t="s">
        <v>34</v>
      </c>
      <c r="D112" s="32"/>
      <c r="E112" s="32" t="s">
        <v>303</v>
      </c>
      <c r="F112" s="46">
        <v>111.6</v>
      </c>
      <c r="G112" s="41" t="s">
        <v>309</v>
      </c>
      <c r="H112" s="46">
        <v>2023</v>
      </c>
      <c r="I112" s="34">
        <v>1540</v>
      </c>
      <c r="J112" s="34">
        <f>I112*4</f>
        <v>6160</v>
      </c>
      <c r="K112" s="35">
        <f>L112+M112+N112+O112+P112</f>
        <v>6696</v>
      </c>
      <c r="L112" s="35">
        <v>1200</v>
      </c>
      <c r="M112" s="35"/>
      <c r="N112" s="35">
        <v>5496</v>
      </c>
      <c r="O112" s="35"/>
      <c r="P112" s="35"/>
      <c r="Q112" s="64" t="s">
        <v>307</v>
      </c>
      <c r="R112" s="3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row>
    <row r="113" s="12" customFormat="1" spans="1:255">
      <c r="A113" s="31" t="s">
        <v>312</v>
      </c>
      <c r="B113" s="34">
        <f>SUM(B114:B114)</f>
        <v>2</v>
      </c>
      <c r="C113" s="29"/>
      <c r="D113" s="32"/>
      <c r="E113" s="32" t="s">
        <v>303</v>
      </c>
      <c r="F113" s="34">
        <f t="shared" ref="F113:P113" si="44">SUM(F114:F114)</f>
        <v>20</v>
      </c>
      <c r="G113" s="33" t="s">
        <v>313</v>
      </c>
      <c r="H113" s="32"/>
      <c r="I113" s="34">
        <f t="shared" si="44"/>
        <v>320</v>
      </c>
      <c r="J113" s="34">
        <f t="shared" si="44"/>
        <v>1280</v>
      </c>
      <c r="K113" s="35">
        <f t="shared" si="44"/>
        <v>600</v>
      </c>
      <c r="L113" s="35">
        <f t="shared" si="44"/>
        <v>600</v>
      </c>
      <c r="M113" s="35">
        <f t="shared" si="44"/>
        <v>0</v>
      </c>
      <c r="N113" s="35">
        <f t="shared" si="44"/>
        <v>0</v>
      </c>
      <c r="O113" s="35">
        <f t="shared" si="44"/>
        <v>0</v>
      </c>
      <c r="P113" s="35">
        <f t="shared" si="44"/>
        <v>0</v>
      </c>
      <c r="Q113" s="35"/>
      <c r="R113" s="32"/>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row>
    <row r="114" s="13" customFormat="1" ht="21" spans="1:255">
      <c r="A114" s="37" t="s">
        <v>314</v>
      </c>
      <c r="B114" s="46">
        <v>2</v>
      </c>
      <c r="C114" s="33" t="s">
        <v>34</v>
      </c>
      <c r="D114" s="32"/>
      <c r="E114" s="32" t="s">
        <v>303</v>
      </c>
      <c r="F114" s="46">
        <v>20</v>
      </c>
      <c r="G114" s="41" t="s">
        <v>315</v>
      </c>
      <c r="H114" s="46">
        <v>2023</v>
      </c>
      <c r="I114" s="34">
        <v>320</v>
      </c>
      <c r="J114" s="34">
        <f>I114*4</f>
        <v>1280</v>
      </c>
      <c r="K114" s="35">
        <f>L114+M114+N114+O114+P114</f>
        <v>600</v>
      </c>
      <c r="L114" s="35">
        <v>600</v>
      </c>
      <c r="M114" s="35"/>
      <c r="N114" s="35"/>
      <c r="O114" s="35"/>
      <c r="P114" s="35"/>
      <c r="Q114" s="64" t="s">
        <v>316</v>
      </c>
      <c r="R114" s="3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row>
    <row r="115" ht="13.5" spans="1:18">
      <c r="A115" s="31" t="s">
        <v>319</v>
      </c>
      <c r="B115" s="34">
        <f>SUM(B116:B116)</f>
        <v>1</v>
      </c>
      <c r="C115" s="29"/>
      <c r="D115" s="29"/>
      <c r="E115" s="32" t="s">
        <v>18</v>
      </c>
      <c r="F115" s="34">
        <f t="shared" ref="F115:P115" si="45">SUM(F116:F116)</f>
        <v>200</v>
      </c>
      <c r="G115" s="33" t="s">
        <v>320</v>
      </c>
      <c r="H115" s="32"/>
      <c r="I115" s="34">
        <f t="shared" si="45"/>
        <v>200</v>
      </c>
      <c r="J115" s="34">
        <f t="shared" si="45"/>
        <v>718</v>
      </c>
      <c r="K115" s="35">
        <f t="shared" si="45"/>
        <v>200</v>
      </c>
      <c r="L115" s="35">
        <f t="shared" si="45"/>
        <v>0</v>
      </c>
      <c r="M115" s="35">
        <f t="shared" si="45"/>
        <v>0</v>
      </c>
      <c r="N115" s="35">
        <f t="shared" si="45"/>
        <v>200</v>
      </c>
      <c r="O115" s="35">
        <f t="shared" si="45"/>
        <v>0</v>
      </c>
      <c r="P115" s="35">
        <f t="shared" si="45"/>
        <v>0</v>
      </c>
      <c r="Q115" s="35"/>
      <c r="R115" s="32"/>
    </row>
    <row r="116" s="6" customFormat="1" spans="1:240">
      <c r="A116" s="37" t="s">
        <v>321</v>
      </c>
      <c r="B116" s="40">
        <v>1</v>
      </c>
      <c r="C116" s="33" t="s">
        <v>34</v>
      </c>
      <c r="D116" s="29"/>
      <c r="E116" s="32" t="s">
        <v>18</v>
      </c>
      <c r="F116" s="32">
        <v>200</v>
      </c>
      <c r="G116" s="33" t="s">
        <v>324</v>
      </c>
      <c r="H116" s="32">
        <v>2023</v>
      </c>
      <c r="I116" s="32">
        <v>200</v>
      </c>
      <c r="J116" s="34">
        <v>718</v>
      </c>
      <c r="K116" s="35">
        <v>200</v>
      </c>
      <c r="L116" s="35"/>
      <c r="M116" s="35"/>
      <c r="N116" s="35">
        <v>200</v>
      </c>
      <c r="O116" s="35"/>
      <c r="P116" s="35"/>
      <c r="Q116" s="64" t="s">
        <v>323</v>
      </c>
      <c r="R116" s="3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row>
    <row r="117" ht="13.5" spans="1:18">
      <c r="A117" s="31" t="s">
        <v>326</v>
      </c>
      <c r="B117" s="34">
        <f>SUM(B118:B118)</f>
        <v>3</v>
      </c>
      <c r="C117" s="29"/>
      <c r="D117" s="29"/>
      <c r="E117" s="32" t="s">
        <v>98</v>
      </c>
      <c r="F117" s="34">
        <f t="shared" ref="F117:P117" si="46">SUM(F118:F118)</f>
        <v>3</v>
      </c>
      <c r="G117" s="33" t="s">
        <v>327</v>
      </c>
      <c r="H117" s="32"/>
      <c r="I117" s="34">
        <f t="shared" si="46"/>
        <v>3250</v>
      </c>
      <c r="J117" s="34">
        <f t="shared" si="46"/>
        <v>11375</v>
      </c>
      <c r="K117" s="35">
        <f t="shared" si="46"/>
        <v>8601.69</v>
      </c>
      <c r="L117" s="35">
        <f t="shared" si="46"/>
        <v>0</v>
      </c>
      <c r="M117" s="35">
        <f t="shared" si="46"/>
        <v>0</v>
      </c>
      <c r="N117" s="35">
        <f t="shared" si="46"/>
        <v>7736.72</v>
      </c>
      <c r="O117" s="35">
        <f t="shared" si="46"/>
        <v>0</v>
      </c>
      <c r="P117" s="35">
        <f t="shared" si="46"/>
        <v>864.97</v>
      </c>
      <c r="Q117" s="35"/>
      <c r="R117" s="32"/>
    </row>
    <row r="118" s="6" customFormat="1" ht="73.5" spans="1:240">
      <c r="A118" s="37" t="s">
        <v>328</v>
      </c>
      <c r="B118" s="40">
        <v>3</v>
      </c>
      <c r="C118" s="33" t="s">
        <v>34</v>
      </c>
      <c r="D118" s="29"/>
      <c r="E118" s="32" t="s">
        <v>98</v>
      </c>
      <c r="F118" s="40">
        <v>3</v>
      </c>
      <c r="G118" s="33" t="s">
        <v>329</v>
      </c>
      <c r="H118" s="40">
        <v>2023</v>
      </c>
      <c r="I118" s="34">
        <v>3250</v>
      </c>
      <c r="J118" s="34">
        <f>I118*3.5</f>
        <v>11375</v>
      </c>
      <c r="K118" s="35">
        <f>L118+M118+N118+O118+P118</f>
        <v>8601.69</v>
      </c>
      <c r="L118" s="35"/>
      <c r="M118" s="35"/>
      <c r="N118" s="35">
        <v>7736.72</v>
      </c>
      <c r="O118" s="35"/>
      <c r="P118" s="35">
        <v>864.97</v>
      </c>
      <c r="Q118" s="64" t="s">
        <v>330</v>
      </c>
      <c r="R118" s="3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row>
    <row r="119" ht="13.5" spans="1:18">
      <c r="A119" s="31" t="s">
        <v>331</v>
      </c>
      <c r="B119" s="32">
        <f>B120+B122+B124</f>
        <v>0</v>
      </c>
      <c r="C119" s="29"/>
      <c r="D119" s="29"/>
      <c r="E119" s="32" t="s">
        <v>98</v>
      </c>
      <c r="F119" s="29"/>
      <c r="G119" s="32"/>
      <c r="H119" s="32"/>
      <c r="I119" s="32">
        <f t="shared" ref="I119:P119" si="47">I120+I122+I124</f>
        <v>0</v>
      </c>
      <c r="J119" s="32">
        <f t="shared" si="47"/>
        <v>0</v>
      </c>
      <c r="K119" s="35">
        <f t="shared" si="47"/>
        <v>0</v>
      </c>
      <c r="L119" s="35">
        <f t="shared" si="47"/>
        <v>0</v>
      </c>
      <c r="M119" s="35">
        <f t="shared" si="47"/>
        <v>0</v>
      </c>
      <c r="N119" s="35">
        <f t="shared" si="47"/>
        <v>0</v>
      </c>
      <c r="O119" s="35">
        <f t="shared" si="47"/>
        <v>0</v>
      </c>
      <c r="P119" s="35">
        <f t="shared" si="47"/>
        <v>0</v>
      </c>
      <c r="Q119" s="35"/>
      <c r="R119" s="32"/>
    </row>
    <row r="120" ht="13.5" spans="1:18">
      <c r="A120" s="31" t="s">
        <v>332</v>
      </c>
      <c r="B120" s="34"/>
      <c r="C120" s="29"/>
      <c r="D120" s="29"/>
      <c r="E120" s="32"/>
      <c r="F120" s="34"/>
      <c r="G120" s="33"/>
      <c r="H120" s="32"/>
      <c r="I120" s="34"/>
      <c r="J120" s="34"/>
      <c r="K120" s="35"/>
      <c r="L120" s="35"/>
      <c r="M120" s="35"/>
      <c r="N120" s="35"/>
      <c r="O120" s="35"/>
      <c r="P120" s="35"/>
      <c r="Q120" s="35"/>
      <c r="R120" s="32"/>
    </row>
    <row r="121" s="5" customFormat="1" spans="1:255">
      <c r="A121" s="31" t="s">
        <v>183</v>
      </c>
      <c r="B121" s="32"/>
      <c r="C121" s="32"/>
      <c r="D121" s="29"/>
      <c r="E121" s="32" t="s">
        <v>98</v>
      </c>
      <c r="F121" s="29"/>
      <c r="G121" s="32"/>
      <c r="H121" s="32"/>
      <c r="I121" s="34"/>
      <c r="J121" s="34"/>
      <c r="K121" s="35"/>
      <c r="L121" s="35"/>
      <c r="M121" s="35"/>
      <c r="N121" s="35"/>
      <c r="O121" s="35"/>
      <c r="P121" s="35"/>
      <c r="Q121" s="35"/>
      <c r="R121" s="32"/>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row>
    <row r="122" ht="13.5" spans="1:18">
      <c r="A122" s="31" t="s">
        <v>340</v>
      </c>
      <c r="B122" s="32"/>
      <c r="C122" s="29"/>
      <c r="D122" s="29"/>
      <c r="E122" s="32" t="s">
        <v>98</v>
      </c>
      <c r="F122" s="29"/>
      <c r="G122" s="32"/>
      <c r="H122" s="32"/>
      <c r="I122" s="34"/>
      <c r="J122" s="34"/>
      <c r="K122" s="35"/>
      <c r="L122" s="35"/>
      <c r="M122" s="35"/>
      <c r="N122" s="35"/>
      <c r="O122" s="35"/>
      <c r="P122" s="35"/>
      <c r="Q122" s="35"/>
      <c r="R122" s="32"/>
    </row>
    <row r="123" s="5" customFormat="1" spans="1:255">
      <c r="A123" s="31" t="s">
        <v>183</v>
      </c>
      <c r="B123" s="32"/>
      <c r="C123" s="32"/>
      <c r="D123" s="29"/>
      <c r="E123" s="32" t="s">
        <v>98</v>
      </c>
      <c r="F123" s="29"/>
      <c r="G123" s="32"/>
      <c r="H123" s="32"/>
      <c r="I123" s="34"/>
      <c r="J123" s="34"/>
      <c r="K123" s="35"/>
      <c r="L123" s="35"/>
      <c r="M123" s="35"/>
      <c r="N123" s="35"/>
      <c r="O123" s="35"/>
      <c r="P123" s="35"/>
      <c r="Q123" s="35"/>
      <c r="R123" s="32"/>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row>
    <row r="124" ht="13.5" spans="1:18">
      <c r="A124" s="31" t="s">
        <v>341</v>
      </c>
      <c r="B124" s="32"/>
      <c r="C124" s="29"/>
      <c r="D124" s="29"/>
      <c r="E124" s="32" t="s">
        <v>98</v>
      </c>
      <c r="F124" s="29"/>
      <c r="G124" s="32"/>
      <c r="H124" s="32"/>
      <c r="I124" s="34"/>
      <c r="J124" s="34"/>
      <c r="K124" s="35"/>
      <c r="L124" s="35"/>
      <c r="M124" s="35"/>
      <c r="N124" s="35"/>
      <c r="O124" s="35"/>
      <c r="P124" s="35"/>
      <c r="Q124" s="35"/>
      <c r="R124" s="32"/>
    </row>
    <row r="125" s="5" customFormat="1" spans="1:255">
      <c r="A125" s="31" t="s">
        <v>183</v>
      </c>
      <c r="B125" s="32"/>
      <c r="C125" s="29"/>
      <c r="D125" s="29"/>
      <c r="E125" s="32" t="s">
        <v>98</v>
      </c>
      <c r="F125" s="29"/>
      <c r="G125" s="32"/>
      <c r="H125" s="32"/>
      <c r="I125" s="34"/>
      <c r="J125" s="34"/>
      <c r="K125" s="35"/>
      <c r="L125" s="35"/>
      <c r="M125" s="35"/>
      <c r="N125" s="35"/>
      <c r="O125" s="35"/>
      <c r="P125" s="35"/>
      <c r="Q125" s="35"/>
      <c r="R125" s="32"/>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row>
    <row r="126" s="12" customFormat="1" spans="1:255">
      <c r="A126" s="31" t="s">
        <v>342</v>
      </c>
      <c r="B126" s="32"/>
      <c r="C126" s="29"/>
      <c r="D126" s="29"/>
      <c r="E126" s="32" t="s">
        <v>98</v>
      </c>
      <c r="F126" s="29"/>
      <c r="G126" s="32"/>
      <c r="H126" s="32"/>
      <c r="I126" s="34"/>
      <c r="J126" s="34"/>
      <c r="K126" s="35"/>
      <c r="L126" s="35"/>
      <c r="M126" s="35"/>
      <c r="N126" s="35"/>
      <c r="O126" s="35"/>
      <c r="P126" s="35"/>
      <c r="Q126" s="35"/>
      <c r="R126" s="32"/>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row>
    <row r="127" s="5" customFormat="1" spans="1:255">
      <c r="A127" s="31" t="s">
        <v>183</v>
      </c>
      <c r="B127" s="32"/>
      <c r="C127" s="29"/>
      <c r="D127" s="29"/>
      <c r="E127" s="32" t="s">
        <v>98</v>
      </c>
      <c r="F127" s="29"/>
      <c r="G127" s="32"/>
      <c r="H127" s="32"/>
      <c r="I127" s="34"/>
      <c r="J127" s="34"/>
      <c r="K127" s="35"/>
      <c r="L127" s="35"/>
      <c r="M127" s="35"/>
      <c r="N127" s="35"/>
      <c r="O127" s="35"/>
      <c r="P127" s="35"/>
      <c r="Q127" s="35"/>
      <c r="R127" s="32"/>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row>
    <row r="128" s="5" customFormat="1" spans="1:255">
      <c r="A128" s="31" t="s">
        <v>343</v>
      </c>
      <c r="B128" s="34">
        <f>SUM(B129:B135)</f>
        <v>8</v>
      </c>
      <c r="C128" s="29"/>
      <c r="D128" s="29"/>
      <c r="E128" s="32" t="s">
        <v>98</v>
      </c>
      <c r="F128" s="34">
        <f t="shared" ref="F128:P128" si="48">SUM(F129:F135)</f>
        <v>6.6</v>
      </c>
      <c r="G128" s="33" t="s">
        <v>344</v>
      </c>
      <c r="H128" s="32"/>
      <c r="I128" s="34">
        <f t="shared" si="48"/>
        <v>42181</v>
      </c>
      <c r="J128" s="34">
        <f t="shared" si="48"/>
        <v>167173</v>
      </c>
      <c r="K128" s="35">
        <f t="shared" si="48"/>
        <v>33200</v>
      </c>
      <c r="L128" s="35">
        <f t="shared" si="48"/>
        <v>1500</v>
      </c>
      <c r="M128" s="35">
        <f t="shared" si="48"/>
        <v>0</v>
      </c>
      <c r="N128" s="35">
        <f t="shared" si="48"/>
        <v>18600</v>
      </c>
      <c r="O128" s="35">
        <f t="shared" si="48"/>
        <v>0</v>
      </c>
      <c r="P128" s="35">
        <f t="shared" si="48"/>
        <v>13100</v>
      </c>
      <c r="Q128" s="35"/>
      <c r="R128" s="32"/>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row>
    <row r="129" s="9" customFormat="1" ht="21" spans="1:255">
      <c r="A129" s="37" t="s">
        <v>345</v>
      </c>
      <c r="B129" s="40">
        <v>2</v>
      </c>
      <c r="C129" s="33" t="s">
        <v>34</v>
      </c>
      <c r="D129" s="29"/>
      <c r="E129" s="32" t="s">
        <v>31</v>
      </c>
      <c r="F129" s="40">
        <v>0.6</v>
      </c>
      <c r="G129" s="33" t="s">
        <v>348</v>
      </c>
      <c r="H129" s="40">
        <v>2023</v>
      </c>
      <c r="I129" s="34">
        <v>5620</v>
      </c>
      <c r="J129" s="34">
        <f>I129*4</f>
        <v>22480</v>
      </c>
      <c r="K129" s="35">
        <f t="shared" ref="K129:K135" si="49">L129+M129+N129+O129+P129</f>
        <v>5100</v>
      </c>
      <c r="L129" s="35"/>
      <c r="M129" s="35"/>
      <c r="N129" s="35"/>
      <c r="O129" s="35"/>
      <c r="P129" s="35">
        <v>5100</v>
      </c>
      <c r="Q129" s="35" t="s">
        <v>347</v>
      </c>
      <c r="R129" s="3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row>
    <row r="130" s="9" customFormat="1" spans="1:255">
      <c r="A130" s="37" t="s">
        <v>349</v>
      </c>
      <c r="B130" s="40">
        <v>1</v>
      </c>
      <c r="C130" s="33" t="s">
        <v>34</v>
      </c>
      <c r="D130" s="29"/>
      <c r="E130" s="32" t="s">
        <v>98</v>
      </c>
      <c r="F130" s="40">
        <v>1</v>
      </c>
      <c r="G130" s="33" t="s">
        <v>350</v>
      </c>
      <c r="H130" s="40">
        <v>2023</v>
      </c>
      <c r="I130" s="34">
        <v>6468</v>
      </c>
      <c r="J130" s="34">
        <f>I130*4</f>
        <v>25872</v>
      </c>
      <c r="K130" s="35">
        <f t="shared" si="49"/>
        <v>150</v>
      </c>
      <c r="L130" s="35">
        <v>150</v>
      </c>
      <c r="M130" s="35"/>
      <c r="N130" s="35"/>
      <c r="O130" s="35"/>
      <c r="P130" s="35"/>
      <c r="Q130" s="35" t="s">
        <v>165</v>
      </c>
      <c r="R130" s="3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row>
    <row r="131" s="9" customFormat="1" spans="1:255">
      <c r="A131" s="37" t="s">
        <v>351</v>
      </c>
      <c r="B131" s="40">
        <v>1</v>
      </c>
      <c r="C131" s="33" t="s">
        <v>34</v>
      </c>
      <c r="D131" s="29"/>
      <c r="E131" s="32" t="s">
        <v>98</v>
      </c>
      <c r="F131" s="40">
        <v>1</v>
      </c>
      <c r="G131" s="37" t="s">
        <v>352</v>
      </c>
      <c r="H131" s="40">
        <v>2023</v>
      </c>
      <c r="I131" s="34">
        <v>6468</v>
      </c>
      <c r="J131" s="34">
        <f>I131*4</f>
        <v>25872</v>
      </c>
      <c r="K131" s="35">
        <f t="shared" si="49"/>
        <v>600</v>
      </c>
      <c r="L131" s="35">
        <v>600</v>
      </c>
      <c r="M131" s="35"/>
      <c r="N131" s="35"/>
      <c r="O131" s="35"/>
      <c r="P131" s="35"/>
      <c r="Q131" s="35" t="s">
        <v>165</v>
      </c>
      <c r="R131" s="3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row>
    <row r="132" s="9" customFormat="1" spans="1:255">
      <c r="A132" s="37" t="s">
        <v>353</v>
      </c>
      <c r="B132" s="40">
        <v>1</v>
      </c>
      <c r="C132" s="33" t="s">
        <v>34</v>
      </c>
      <c r="D132" s="29"/>
      <c r="E132" s="32" t="s">
        <v>98</v>
      </c>
      <c r="F132" s="40">
        <v>1</v>
      </c>
      <c r="G132" s="33" t="s">
        <v>354</v>
      </c>
      <c r="H132" s="40">
        <v>2023</v>
      </c>
      <c r="I132" s="34">
        <v>6468</v>
      </c>
      <c r="J132" s="34">
        <f>I132*4</f>
        <v>25872</v>
      </c>
      <c r="K132" s="35">
        <f t="shared" si="49"/>
        <v>150</v>
      </c>
      <c r="L132" s="35">
        <v>150</v>
      </c>
      <c r="M132" s="35"/>
      <c r="N132" s="35"/>
      <c r="O132" s="35"/>
      <c r="P132" s="35"/>
      <c r="Q132" s="35" t="s">
        <v>165</v>
      </c>
      <c r="R132" s="3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row>
    <row r="133" s="9" customFormat="1" spans="1:255">
      <c r="A133" s="37" t="s">
        <v>355</v>
      </c>
      <c r="B133" s="40">
        <v>1</v>
      </c>
      <c r="C133" s="33" t="s">
        <v>34</v>
      </c>
      <c r="D133" s="29"/>
      <c r="E133" s="32" t="s">
        <v>98</v>
      </c>
      <c r="F133" s="40">
        <v>1</v>
      </c>
      <c r="G133" s="33" t="s">
        <v>356</v>
      </c>
      <c r="H133" s="40">
        <v>2023</v>
      </c>
      <c r="I133" s="34">
        <v>6468</v>
      </c>
      <c r="J133" s="34">
        <f>I133*4</f>
        <v>25872</v>
      </c>
      <c r="K133" s="35">
        <f t="shared" si="49"/>
        <v>600</v>
      </c>
      <c r="L133" s="35">
        <v>600</v>
      </c>
      <c r="M133" s="35"/>
      <c r="N133" s="35"/>
      <c r="O133" s="35"/>
      <c r="P133" s="35"/>
      <c r="Q133" s="35" t="s">
        <v>165</v>
      </c>
      <c r="R133" s="3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row>
    <row r="134" s="9" customFormat="1" ht="63" spans="1:255">
      <c r="A134" s="37" t="s">
        <v>365</v>
      </c>
      <c r="B134" s="40">
        <v>1</v>
      </c>
      <c r="C134" s="32" t="s">
        <v>366</v>
      </c>
      <c r="D134" s="40"/>
      <c r="E134" s="40" t="s">
        <v>98</v>
      </c>
      <c r="F134" s="40">
        <v>1</v>
      </c>
      <c r="G134" s="33" t="s">
        <v>367</v>
      </c>
      <c r="H134" s="40">
        <v>2023</v>
      </c>
      <c r="I134" s="40">
        <v>8889</v>
      </c>
      <c r="J134" s="40">
        <v>34725</v>
      </c>
      <c r="K134" s="39">
        <f t="shared" si="49"/>
        <v>14600</v>
      </c>
      <c r="L134" s="35"/>
      <c r="M134" s="35"/>
      <c r="N134" s="35">
        <v>10600</v>
      </c>
      <c r="O134" s="35"/>
      <c r="P134" s="35">
        <v>4000</v>
      </c>
      <c r="Q134" s="39" t="s">
        <v>330</v>
      </c>
      <c r="R134" s="3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row>
    <row r="135" s="9" customFormat="1" ht="31.5" spans="1:255">
      <c r="A135" s="37" t="s">
        <v>368</v>
      </c>
      <c r="B135" s="40">
        <v>1</v>
      </c>
      <c r="C135" s="40" t="s">
        <v>369</v>
      </c>
      <c r="D135" s="40" t="s">
        <v>370</v>
      </c>
      <c r="E135" s="40" t="s">
        <v>98</v>
      </c>
      <c r="F135" s="40">
        <v>1</v>
      </c>
      <c r="G135" s="33" t="s">
        <v>371</v>
      </c>
      <c r="H135" s="40">
        <v>2023</v>
      </c>
      <c r="I135" s="40">
        <v>1800</v>
      </c>
      <c r="J135" s="40">
        <v>6480</v>
      </c>
      <c r="K135" s="39">
        <f t="shared" si="49"/>
        <v>12000</v>
      </c>
      <c r="L135" s="35"/>
      <c r="M135" s="35"/>
      <c r="N135" s="35">
        <v>8000</v>
      </c>
      <c r="O135" s="35"/>
      <c r="P135" s="35">
        <v>4000</v>
      </c>
      <c r="Q135" s="39" t="s">
        <v>330</v>
      </c>
      <c r="R135" s="3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row>
    <row r="136" s="5" customFormat="1" spans="1:255">
      <c r="A136" s="48" t="s">
        <v>372</v>
      </c>
      <c r="B136" s="29">
        <f>B137+B139+B141+B143</f>
        <v>3</v>
      </c>
      <c r="C136" s="29"/>
      <c r="D136" s="29" t="s">
        <v>26</v>
      </c>
      <c r="E136" s="29" t="s">
        <v>26</v>
      </c>
      <c r="F136" s="29" t="s">
        <v>26</v>
      </c>
      <c r="G136" s="29" t="s">
        <v>26</v>
      </c>
      <c r="H136" s="29"/>
      <c r="I136" s="29">
        <f t="shared" ref="I136:P136" si="50">I137+I139+I141+I143</f>
        <v>3696.5</v>
      </c>
      <c r="J136" s="29">
        <f t="shared" si="50"/>
        <v>14786</v>
      </c>
      <c r="K136" s="55">
        <f t="shared" si="50"/>
        <v>4087.6</v>
      </c>
      <c r="L136" s="55">
        <f t="shared" si="50"/>
        <v>0</v>
      </c>
      <c r="M136" s="55">
        <f t="shared" si="50"/>
        <v>0</v>
      </c>
      <c r="N136" s="55">
        <f t="shared" si="50"/>
        <v>4087.6</v>
      </c>
      <c r="O136" s="55">
        <f t="shared" si="50"/>
        <v>0</v>
      </c>
      <c r="P136" s="55">
        <f t="shared" si="50"/>
        <v>0</v>
      </c>
      <c r="Q136" s="55"/>
      <c r="R136" s="29"/>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row>
    <row r="137" ht="13.5" spans="1:18">
      <c r="A137" s="31" t="s">
        <v>373</v>
      </c>
      <c r="B137" s="32"/>
      <c r="C137" s="29"/>
      <c r="D137" s="29"/>
      <c r="E137" s="32" t="s">
        <v>80</v>
      </c>
      <c r="F137" s="29"/>
      <c r="G137" s="32"/>
      <c r="H137" s="32"/>
      <c r="I137" s="34"/>
      <c r="J137" s="34"/>
      <c r="K137" s="35"/>
      <c r="L137" s="35"/>
      <c r="M137" s="35"/>
      <c r="N137" s="35"/>
      <c r="O137" s="35"/>
      <c r="P137" s="35"/>
      <c r="Q137" s="35"/>
      <c r="R137" s="32"/>
    </row>
    <row r="138" s="5" customFormat="1" spans="1:255">
      <c r="A138" s="31" t="s">
        <v>183</v>
      </c>
      <c r="B138" s="32"/>
      <c r="C138" s="29"/>
      <c r="D138" s="29"/>
      <c r="E138" s="32" t="s">
        <v>80</v>
      </c>
      <c r="F138" s="29"/>
      <c r="G138" s="32"/>
      <c r="H138" s="32"/>
      <c r="I138" s="34"/>
      <c r="J138" s="34"/>
      <c r="K138" s="35"/>
      <c r="L138" s="35"/>
      <c r="M138" s="35"/>
      <c r="N138" s="35"/>
      <c r="O138" s="35"/>
      <c r="P138" s="35"/>
      <c r="Q138" s="35"/>
      <c r="R138" s="32"/>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row>
    <row r="139" ht="13.5" spans="1:18">
      <c r="A139" s="31" t="s">
        <v>374</v>
      </c>
      <c r="B139" s="32"/>
      <c r="C139" s="29"/>
      <c r="D139" s="29"/>
      <c r="E139" s="32" t="s">
        <v>80</v>
      </c>
      <c r="F139" s="29"/>
      <c r="G139" s="32"/>
      <c r="H139" s="32"/>
      <c r="I139" s="34"/>
      <c r="J139" s="34"/>
      <c r="K139" s="35"/>
      <c r="L139" s="35"/>
      <c r="M139" s="35"/>
      <c r="N139" s="35"/>
      <c r="O139" s="35"/>
      <c r="P139" s="35"/>
      <c r="Q139" s="35"/>
      <c r="R139" s="32"/>
    </row>
    <row r="140" s="5" customFormat="1" spans="1:255">
      <c r="A140" s="31" t="s">
        <v>183</v>
      </c>
      <c r="B140" s="32"/>
      <c r="C140" s="29"/>
      <c r="D140" s="29"/>
      <c r="E140" s="32" t="s">
        <v>80</v>
      </c>
      <c r="F140" s="29"/>
      <c r="G140" s="32"/>
      <c r="H140" s="32"/>
      <c r="I140" s="34"/>
      <c r="J140" s="34"/>
      <c r="K140" s="35"/>
      <c r="L140" s="35"/>
      <c r="M140" s="35"/>
      <c r="N140" s="35"/>
      <c r="O140" s="35"/>
      <c r="P140" s="35"/>
      <c r="Q140" s="35"/>
      <c r="R140" s="32"/>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row>
    <row r="141" s="5" customFormat="1" spans="1:255">
      <c r="A141" s="31" t="s">
        <v>375</v>
      </c>
      <c r="B141" s="32"/>
      <c r="C141" s="29"/>
      <c r="D141" s="29"/>
      <c r="E141" s="32" t="s">
        <v>80</v>
      </c>
      <c r="F141" s="29"/>
      <c r="G141" s="32"/>
      <c r="H141" s="32"/>
      <c r="I141" s="34"/>
      <c r="J141" s="34"/>
      <c r="K141" s="35"/>
      <c r="L141" s="35"/>
      <c r="M141" s="35"/>
      <c r="N141" s="35"/>
      <c r="O141" s="35"/>
      <c r="P141" s="35"/>
      <c r="Q141" s="35"/>
      <c r="R141" s="32"/>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row>
    <row r="142" s="5" customFormat="1" spans="1:255">
      <c r="A142" s="31" t="s">
        <v>183</v>
      </c>
      <c r="B142" s="32"/>
      <c r="C142" s="29"/>
      <c r="D142" s="29"/>
      <c r="E142" s="32" t="s">
        <v>80</v>
      </c>
      <c r="F142" s="29"/>
      <c r="G142" s="32"/>
      <c r="H142" s="32"/>
      <c r="I142" s="34"/>
      <c r="J142" s="34"/>
      <c r="K142" s="35"/>
      <c r="L142" s="35"/>
      <c r="M142" s="35"/>
      <c r="N142" s="35"/>
      <c r="O142" s="35"/>
      <c r="P142" s="35"/>
      <c r="Q142" s="35"/>
      <c r="R142" s="32"/>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ht="13.5" spans="1:18">
      <c r="A143" s="31" t="s">
        <v>376</v>
      </c>
      <c r="B143" s="34">
        <f>SUM(B144:B146)</f>
        <v>3</v>
      </c>
      <c r="C143" s="29"/>
      <c r="D143" s="32"/>
      <c r="E143" s="32" t="s">
        <v>80</v>
      </c>
      <c r="F143" s="34">
        <f t="shared" ref="F143:P143" si="51">SUM(F144:F146)</f>
        <v>14786</v>
      </c>
      <c r="G143" s="49" t="s">
        <v>377</v>
      </c>
      <c r="H143" s="32"/>
      <c r="I143" s="34">
        <f t="shared" si="51"/>
        <v>3696.5</v>
      </c>
      <c r="J143" s="34">
        <f t="shared" si="51"/>
        <v>14786</v>
      </c>
      <c r="K143" s="35">
        <f t="shared" si="51"/>
        <v>4087.6</v>
      </c>
      <c r="L143" s="35">
        <f t="shared" si="51"/>
        <v>0</v>
      </c>
      <c r="M143" s="35">
        <f t="shared" si="51"/>
        <v>0</v>
      </c>
      <c r="N143" s="35">
        <f t="shared" si="51"/>
        <v>4087.6</v>
      </c>
      <c r="O143" s="35">
        <f t="shared" si="51"/>
        <v>0</v>
      </c>
      <c r="P143" s="35">
        <f t="shared" si="51"/>
        <v>0</v>
      </c>
      <c r="Q143" s="35"/>
      <c r="R143" s="32"/>
    </row>
    <row r="144" s="6" customFormat="1" spans="1:240">
      <c r="A144" s="37" t="s">
        <v>378</v>
      </c>
      <c r="B144" s="32">
        <v>1</v>
      </c>
      <c r="C144" s="32" t="s">
        <v>34</v>
      </c>
      <c r="D144" s="32"/>
      <c r="E144" s="32" t="s">
        <v>19</v>
      </c>
      <c r="F144" s="32">
        <v>10036</v>
      </c>
      <c r="G144" s="33" t="s">
        <v>382</v>
      </c>
      <c r="H144" s="40">
        <v>2023</v>
      </c>
      <c r="I144" s="34">
        <f>J144/4</f>
        <v>2509</v>
      </c>
      <c r="J144" s="32">
        <v>10036</v>
      </c>
      <c r="K144" s="35">
        <f>L144+M144+N144+O144+P144</f>
        <v>3613</v>
      </c>
      <c r="L144" s="35"/>
      <c r="M144" s="35"/>
      <c r="N144" s="35">
        <v>3613</v>
      </c>
      <c r="O144" s="35"/>
      <c r="P144" s="35"/>
      <c r="Q144" s="35" t="s">
        <v>380</v>
      </c>
      <c r="R144" s="67"/>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row>
    <row r="145" s="6" customFormat="1" spans="1:240">
      <c r="A145" s="37" t="s">
        <v>385</v>
      </c>
      <c r="B145" s="32">
        <v>1</v>
      </c>
      <c r="C145" s="32" t="s">
        <v>34</v>
      </c>
      <c r="D145" s="32"/>
      <c r="E145" s="32" t="s">
        <v>19</v>
      </c>
      <c r="F145" s="40">
        <v>1550</v>
      </c>
      <c r="G145" s="33" t="s">
        <v>388</v>
      </c>
      <c r="H145" s="40">
        <v>2023</v>
      </c>
      <c r="I145" s="34">
        <f>J145/4</f>
        <v>387.5</v>
      </c>
      <c r="J145" s="40">
        <v>1550</v>
      </c>
      <c r="K145" s="35">
        <f>L145+M145+N145+O145+P145</f>
        <v>167.4</v>
      </c>
      <c r="L145" s="35"/>
      <c r="M145" s="35"/>
      <c r="N145" s="35">
        <v>167.4</v>
      </c>
      <c r="O145" s="35"/>
      <c r="P145" s="35"/>
      <c r="Q145" s="35" t="s">
        <v>380</v>
      </c>
      <c r="R145" s="67"/>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row>
    <row r="146" s="6" customFormat="1" spans="1:240">
      <c r="A146" s="37" t="s">
        <v>391</v>
      </c>
      <c r="B146" s="32">
        <v>1</v>
      </c>
      <c r="C146" s="32" t="s">
        <v>34</v>
      </c>
      <c r="D146" s="32"/>
      <c r="E146" s="32" t="s">
        <v>19</v>
      </c>
      <c r="F146" s="40">
        <v>3200</v>
      </c>
      <c r="G146" s="33" t="s">
        <v>394</v>
      </c>
      <c r="H146" s="40">
        <v>2023</v>
      </c>
      <c r="I146" s="34">
        <f>J146/4</f>
        <v>800</v>
      </c>
      <c r="J146" s="40">
        <v>3200</v>
      </c>
      <c r="K146" s="35">
        <f>L146+M146+N146+O146+P146</f>
        <v>307.2</v>
      </c>
      <c r="L146" s="35"/>
      <c r="M146" s="35"/>
      <c r="N146" s="35">
        <v>307.2</v>
      </c>
      <c r="O146" s="35"/>
      <c r="P146" s="35"/>
      <c r="Q146" s="35" t="s">
        <v>380</v>
      </c>
      <c r="R146" s="67"/>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22" stopIfTrue="1">
      <formula>AND(ISNUMBER(#REF!),#REF!&lt;200)</formula>
    </cfRule>
    <cfRule type="expression" dxfId="0" priority="223" stopIfTrue="1">
      <formula>AND(ISNUMBER(#REF!),#REF!&lt;200)</formula>
    </cfRule>
    <cfRule type="expression" dxfId="0" priority="224" stopIfTrue="1">
      <formula>AND(ISNUMBER(#REF!),#REF!&lt;200)</formula>
    </cfRule>
    <cfRule type="expression" dxfId="0" priority="225" stopIfTrue="1">
      <formula>AND(ISNUMBER(#REF!),#REF!&lt;200)</formula>
    </cfRule>
  </conditionalFormatting>
  <conditionalFormatting sqref="F1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G18">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B34">
    <cfRule type="expression" dxfId="0" priority="1172" stopIfTrue="1">
      <formula>AND(ISNUMBER(#REF!),$I39&lt;200)</formula>
    </cfRule>
    <cfRule type="expression" dxfId="0" priority="1173" stopIfTrue="1">
      <formula>AND(ISNUMBER(#REF!),$H39&lt;200)</formula>
    </cfRule>
    <cfRule type="expression" dxfId="0" priority="1174" stopIfTrue="1">
      <formula>AND(ISNUMBER(#REF!),$P39&lt;200)</formula>
    </cfRule>
    <cfRule type="expression" dxfId="0" priority="1175" stopIfTrue="1">
      <formula>AND(ISNUMBER(#REF!),$O39&lt;200)</formula>
    </cfRule>
  </conditionalFormatting>
  <conditionalFormatting sqref="B35">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B37">
    <cfRule type="expression" dxfId="0" priority="1168" stopIfTrue="1">
      <formula>AND(ISNUMBER(#REF!),#REF!&lt;200)</formula>
    </cfRule>
    <cfRule type="expression" dxfId="0" priority="1169" stopIfTrue="1">
      <formula>AND(ISNUMBER(#REF!),#REF!&lt;200)</formula>
    </cfRule>
    <cfRule type="expression" dxfId="0" priority="1170" stopIfTrue="1">
      <formula>AND(ISNUMBER(#REF!),#REF!&lt;200)</formula>
    </cfRule>
    <cfRule type="expression" dxfId="0" priority="1171" stopIfTrue="1">
      <formula>AND(ISNUMBER(#REF!),#REF!&lt;200)</formula>
    </cfRule>
  </conditionalFormatting>
  <conditionalFormatting sqref="B38">
    <cfRule type="expression" dxfId="0" priority="466" stopIfTrue="1">
      <formula>AND(ISNUMBER(#REF!),#REF!&lt;200)</formula>
    </cfRule>
    <cfRule type="expression" dxfId="0" priority="467" stopIfTrue="1">
      <formula>AND(ISNUMBER(#REF!),#REF!&lt;200)</formula>
    </cfRule>
    <cfRule type="expression" dxfId="0" priority="468" stopIfTrue="1">
      <formula>AND(ISNUMBER(#REF!),#REF!&lt;200)</formula>
    </cfRule>
    <cfRule type="expression" dxfId="0" priority="469" stopIfTrue="1">
      <formula>AND(ISNUMBER(#REF!),#REF!&lt;200)</formula>
    </cfRule>
  </conditionalFormatting>
  <conditionalFormatting sqref="B39">
    <cfRule type="expression" dxfId="0" priority="1156" stopIfTrue="1">
      <formula>AND(ISNUMBER(#REF!),#REF!&lt;200)</formula>
    </cfRule>
    <cfRule type="expression" dxfId="0" priority="1157" stopIfTrue="1">
      <formula>AND(ISNUMBER(#REF!),#REF!&lt;200)</formula>
    </cfRule>
    <cfRule type="expression" dxfId="0" priority="1158" stopIfTrue="1">
      <formula>AND(ISNUMBER(#REF!),#REF!&lt;200)</formula>
    </cfRule>
    <cfRule type="expression" dxfId="0" priority="1159" stopIfTrue="1">
      <formula>AND(ISNUMBER(#REF!),#REF!&lt;200)</formula>
    </cfRule>
  </conditionalFormatting>
  <conditionalFormatting sqref="Q45">
    <cfRule type="expression" dxfId="0" priority="578" stopIfTrue="1">
      <formula>AND(ISNUMBER(#REF!),#REF!&lt;200)</formula>
    </cfRule>
    <cfRule type="cellIs" priority="579" stopIfTrue="1" operator="greaterThan">
      <formula>400000</formula>
    </cfRule>
  </conditionalFormatting>
  <conditionalFormatting sqref="F49">
    <cfRule type="expression" dxfId="0" priority="1136" stopIfTrue="1">
      <formula>AND(ISNUMBER(#REF!),#REF!&lt;200)</formula>
    </cfRule>
    <cfRule type="expression" dxfId="0" priority="1137" stopIfTrue="1">
      <formula>AND(ISNUMBER(#REF!),#REF!&lt;200)</formula>
    </cfRule>
    <cfRule type="expression" dxfId="0" priority="1138" stopIfTrue="1">
      <formula>AND(ISNUMBER(#REF!),#REF!&lt;200)</formula>
    </cfRule>
    <cfRule type="expression" dxfId="0" priority="1139" stopIfTrue="1">
      <formula>AND(ISNUMBER(#REF!),#REF!&lt;200)</formula>
    </cfRule>
  </conditionalFormatting>
  <conditionalFormatting sqref="G49">
    <cfRule type="expression" dxfId="0" priority="1132" stopIfTrue="1">
      <formula>AND(ISNUMBER(#REF!),#REF!&lt;200)</formula>
    </cfRule>
    <cfRule type="expression" dxfId="0" priority="1133" stopIfTrue="1">
      <formula>AND(ISNUMBER(#REF!),#REF!&lt;200)</formula>
    </cfRule>
    <cfRule type="expression" dxfId="0" priority="1134" stopIfTrue="1">
      <formula>AND(ISNUMBER(#REF!),#REF!&lt;200)</formula>
    </cfRule>
    <cfRule type="expression" dxfId="0" priority="1135" stopIfTrue="1">
      <formula>AND(ISNUMBER(#REF!),#REF!&lt;200)</formula>
    </cfRule>
  </conditionalFormatting>
  <conditionalFormatting sqref="H49">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J49">
    <cfRule type="expression" dxfId="0" priority="462" stopIfTrue="1">
      <formula>AND(ISNUMBER(#REF!),#REF!&lt;200)</formula>
    </cfRule>
    <cfRule type="expression" dxfId="0" priority="463" stopIfTrue="1">
      <formula>AND(ISNUMBER(#REF!),#REF!&lt;200)</formula>
    </cfRule>
    <cfRule type="expression" dxfId="0" priority="464" stopIfTrue="1">
      <formula>AND(ISNUMBER(#REF!),#REF!&lt;200)</formula>
    </cfRule>
    <cfRule type="expression" dxfId="0" priority="465" stopIfTrue="1">
      <formula>AND(ISNUMBER(#REF!),#REF!&lt;200)</formula>
    </cfRule>
  </conditionalFormatting>
  <conditionalFormatting sqref="F51">
    <cfRule type="expression" dxfId="0" priority="1026" stopIfTrue="1">
      <formula>AND(ISNUMBER(#REF!),#REF!&lt;200)</formula>
    </cfRule>
    <cfRule type="expression" dxfId="0" priority="1030" stopIfTrue="1">
      <formula>AND(ISNUMBER(#REF!),#REF!&lt;200)</formula>
    </cfRule>
    <cfRule type="expression" dxfId="0" priority="1034" stopIfTrue="1">
      <formula>AND(ISNUMBER(#REF!),#REF!&lt;200)</formula>
    </cfRule>
    <cfRule type="expression" dxfId="0" priority="1038" stopIfTrue="1">
      <formula>AND(ISNUMBER(#REF!),#REF!&lt;200)</formula>
    </cfRule>
  </conditionalFormatting>
  <conditionalFormatting sqref="G51">
    <cfRule type="expression" dxfId="0" priority="1020" stopIfTrue="1">
      <formula>AND(ISNUMBER(#REF!),#REF!&lt;200)</formula>
    </cfRule>
    <cfRule type="expression" dxfId="0" priority="1021" stopIfTrue="1">
      <formula>AND(ISNUMBER(#REF!),#REF!&lt;200)</formula>
    </cfRule>
    <cfRule type="expression" dxfId="0" priority="1022" stopIfTrue="1">
      <formula>AND(ISNUMBER(#REF!),#REF!&lt;200)</formula>
    </cfRule>
    <cfRule type="expression" dxfId="0" priority="1023" stopIfTrue="1">
      <formula>AND(ISNUMBER(#REF!),#REF!&lt;200)</formula>
    </cfRule>
  </conditionalFormatting>
  <conditionalFormatting sqref="H51">
    <cfRule type="expression" dxfId="0" priority="1016" stopIfTrue="1">
      <formula>AND(ISNUMBER(#REF!),#REF!&lt;200)</formula>
    </cfRule>
    <cfRule type="expression" dxfId="0" priority="1017" stopIfTrue="1">
      <formula>AND(ISNUMBER(#REF!),#REF!&lt;200)</formula>
    </cfRule>
    <cfRule type="expression" dxfId="0" priority="1018" stopIfTrue="1">
      <formula>AND(ISNUMBER(#REF!),#REF!&lt;200)</formula>
    </cfRule>
    <cfRule type="expression" dxfId="0" priority="1019" stopIfTrue="1">
      <formula>AND(ISNUMBER(#REF!),#REF!&lt;200)</formula>
    </cfRule>
  </conditionalFormatting>
  <conditionalFormatting sqref="J51">
    <cfRule type="expression" dxfId="0" priority="444" stopIfTrue="1">
      <formula>AND(ISNUMBER(#REF!),#REF!&lt;200)</formula>
    </cfRule>
    <cfRule type="expression" dxfId="0" priority="448" stopIfTrue="1">
      <formula>AND(ISNUMBER(#REF!),#REF!&lt;200)</formula>
    </cfRule>
    <cfRule type="expression" dxfId="0" priority="452" stopIfTrue="1">
      <formula>AND(ISNUMBER(#REF!),#REF!&lt;200)</formula>
    </cfRule>
    <cfRule type="expression" dxfId="0" priority="456" stopIfTrue="1">
      <formula>AND(ISNUMBER(#REF!),#REF!&lt;200)</formula>
    </cfRule>
  </conditionalFormatting>
  <conditionalFormatting sqref="N51">
    <cfRule type="cellIs" priority="1013" stopIfTrue="1" operator="greaterThan">
      <formula>400000</formula>
    </cfRule>
    <cfRule type="expression" dxfId="0" priority="1014" stopIfTrue="1">
      <formula>AND(ISNUMBER(#REF!),#REF!&lt;200)</formula>
    </cfRule>
    <cfRule type="expression" dxfId="0" priority="1015" stopIfTrue="1">
      <formula>AND(ISNUMBER(#REF!),#REF!&lt;200)</formula>
    </cfRule>
  </conditionalFormatting>
  <conditionalFormatting sqref="F52">
    <cfRule type="expression" dxfId="0" priority="991" stopIfTrue="1">
      <formula>AND(ISNUMBER(#REF!),#REF!&lt;200)</formula>
    </cfRule>
    <cfRule type="expression" dxfId="0" priority="995" stopIfTrue="1">
      <formula>AND(ISNUMBER(#REF!),#REF!&lt;200)</formula>
    </cfRule>
    <cfRule type="expression" dxfId="0" priority="999" stopIfTrue="1">
      <formula>AND(ISNUMBER(#REF!),#REF!&lt;200)</formula>
    </cfRule>
    <cfRule type="expression" dxfId="0" priority="1003" stopIfTrue="1">
      <formula>AND(ISNUMBER(#REF!),#REF!&lt;200)</formula>
    </cfRule>
  </conditionalFormatting>
  <conditionalFormatting sqref="G52">
    <cfRule type="expression" dxfId="0" priority="975" stopIfTrue="1">
      <formula>AND(ISNUMBER(#REF!),#REF!&lt;200)</formula>
    </cfRule>
    <cfRule type="expression" dxfId="0" priority="979" stopIfTrue="1">
      <formula>AND(ISNUMBER(#REF!),#REF!&lt;200)</formula>
    </cfRule>
    <cfRule type="expression" dxfId="0" priority="983" stopIfTrue="1">
      <formula>AND(ISNUMBER(#REF!),#REF!&lt;200)</formula>
    </cfRule>
    <cfRule type="expression" dxfId="0" priority="987" stopIfTrue="1">
      <formula>AND(ISNUMBER(#REF!),#REF!&lt;200)</formula>
    </cfRule>
  </conditionalFormatting>
  <conditionalFormatting sqref="H52">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J52">
    <cfRule type="expression" dxfId="0" priority="424" stopIfTrue="1">
      <formula>AND(ISNUMBER(#REF!),#REF!&lt;200)</formula>
    </cfRule>
    <cfRule type="expression" dxfId="0" priority="428" stopIfTrue="1">
      <formula>AND(ISNUMBER(#REF!),#REF!&lt;200)</formula>
    </cfRule>
    <cfRule type="expression" dxfId="0" priority="432" stopIfTrue="1">
      <formula>AND(ISNUMBER(#REF!),#REF!&lt;200)</formula>
    </cfRule>
    <cfRule type="expression" dxfId="0" priority="436" stopIfTrue="1">
      <formula>AND(ISNUMBER(#REF!),#REF!&lt;200)</formula>
    </cfRule>
  </conditionalFormatting>
  <conditionalFormatting sqref="F53">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G53">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H53">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53">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F57">
    <cfRule type="expression" dxfId="0" priority="1080" stopIfTrue="1">
      <formula>AND(ISNUMBER(#REF!),#REF!&lt;200)</formula>
    </cfRule>
    <cfRule type="expression" dxfId="0" priority="1081" stopIfTrue="1">
      <formula>AND(ISNUMBER(#REF!),#REF!&lt;200)</formula>
    </cfRule>
    <cfRule type="expression" dxfId="0" priority="1082" stopIfTrue="1">
      <formula>AND(ISNUMBER(#REF!),#REF!&lt;200)</formula>
    </cfRule>
    <cfRule type="expression" dxfId="0" priority="1083" stopIfTrue="1">
      <formula>AND(ISNUMBER(#REF!),#REF!&lt;200)</formula>
    </cfRule>
  </conditionalFormatting>
  <conditionalFormatting sqref="G57">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J57">
    <cfRule type="expression" dxfId="0" priority="406" stopIfTrue="1">
      <formula>AND(ISNUMBER(#REF!),#REF!&lt;200)</formula>
    </cfRule>
    <cfRule type="expression" dxfId="0" priority="407" stopIfTrue="1">
      <formula>AND(ISNUMBER(#REF!),#REF!&lt;200)</formula>
    </cfRule>
    <cfRule type="expression" dxfId="0" priority="408" stopIfTrue="1">
      <formula>AND(ISNUMBER(#REF!),#REF!&lt;200)</formula>
    </cfRule>
    <cfRule type="expression" dxfId="0" priority="409" stopIfTrue="1">
      <formula>AND(ISNUMBER(#REF!),#REF!&lt;200)</formula>
    </cfRule>
  </conditionalFormatting>
  <conditionalFormatting sqref="L57">
    <cfRule type="expression" dxfId="0" priority="945" stopIfTrue="1">
      <formula>AND(ISNUMBER(#REF!),#REF!&lt;200)</formula>
    </cfRule>
    <cfRule type="expression" dxfId="0" priority="946" stopIfTrue="1">
      <formula>AND(ISNUMBER(#REF!),#REF!&lt;200)</formula>
    </cfRule>
    <cfRule type="expression" dxfId="0" priority="947" stopIfTrue="1">
      <formula>AND(ISNUMBER(#REF!),#REF!&lt;200)</formula>
    </cfRule>
    <cfRule type="expression" dxfId="0" priority="948" stopIfTrue="1">
      <formula>AND(ISNUMBER(#REF!),#REF!&lt;200)</formula>
    </cfRule>
  </conditionalFormatting>
  <conditionalFormatting sqref="N57">
    <cfRule type="expression" dxfId="0" priority="1056" stopIfTrue="1">
      <formula>AND(ISNUMBER(#REF!),#REF!&lt;200)</formula>
    </cfRule>
    <cfRule type="expression" dxfId="0" priority="1057" stopIfTrue="1">
      <formula>AND(ISNUMBER(#REF!),#REF!&lt;200)</formula>
    </cfRule>
    <cfRule type="expression" dxfId="0" priority="1058" stopIfTrue="1">
      <formula>AND(ISNUMBER(#REF!),#REF!&lt;200)</formula>
    </cfRule>
    <cfRule type="expression" dxfId="0" priority="1059" stopIfTrue="1">
      <formula>AND(ISNUMBER(#REF!),#REF!&lt;200)</formula>
    </cfRule>
  </conditionalFormatting>
  <conditionalFormatting sqref="F60">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G60">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J60">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62">
    <cfRule type="expression" dxfId="0" priority="1113" stopIfTrue="1">
      <formula>AND(ISNUMBER(#REF!),#REF!&lt;200)</formula>
    </cfRule>
    <cfRule type="expression" dxfId="0" priority="1116" stopIfTrue="1">
      <formula>AND(ISNUMBER(#REF!),#REF!&lt;200)</formula>
    </cfRule>
    <cfRule type="expression" dxfId="0" priority="1119" stopIfTrue="1">
      <formula>AND(ISNUMBER(#REF!),#REF!&lt;200)</formula>
    </cfRule>
    <cfRule type="expression" dxfId="0" priority="1122" stopIfTrue="1">
      <formula>AND(ISNUMBER(#REF!),#REF!&lt;200)</formula>
    </cfRule>
  </conditionalFormatting>
  <conditionalFormatting sqref="G62">
    <cfRule type="expression" dxfId="0" priority="1124" stopIfTrue="1">
      <formula>AND(ISNUMBER(#REF!),#REF!&lt;200)</formula>
    </cfRule>
    <cfRule type="expression" dxfId="0" priority="1125" stopIfTrue="1">
      <formula>AND(ISNUMBER(#REF!),#REF!&lt;200)</formula>
    </cfRule>
    <cfRule type="expression" dxfId="0" priority="1126" stopIfTrue="1">
      <formula>AND(ISNUMBER(#REF!),#REF!&lt;200)</formula>
    </cfRule>
    <cfRule type="expression" dxfId="0" priority="1127" stopIfTrue="1">
      <formula>AND(ISNUMBER(#REF!),#REF!&lt;200)</formula>
    </cfRule>
  </conditionalFormatting>
  <conditionalFormatting sqref="H62">
    <cfRule type="expression" dxfId="0" priority="1108" stopIfTrue="1">
      <formula>AND(ISNUMBER(#REF!),#REF!&lt;200)</formula>
    </cfRule>
    <cfRule type="expression" dxfId="0" priority="1109" stopIfTrue="1">
      <formula>AND(ISNUMBER(#REF!),#REF!&lt;200)</formula>
    </cfRule>
    <cfRule type="expression" dxfId="0" priority="1110" stopIfTrue="1">
      <formula>AND(ISNUMBER(#REF!),#REF!&lt;200)</formula>
    </cfRule>
    <cfRule type="expression" dxfId="0" priority="1111" stopIfTrue="1">
      <formula>AND(ISNUMBER(#REF!),#REF!&lt;200)</formula>
    </cfRule>
  </conditionalFormatting>
  <conditionalFormatting sqref="J62">
    <cfRule type="expression" dxfId="0" priority="379" stopIfTrue="1">
      <formula>AND(ISNUMBER(#REF!),#REF!&lt;200)</formula>
    </cfRule>
    <cfRule type="expression" dxfId="0" priority="382" stopIfTrue="1">
      <formula>AND(ISNUMBER(#REF!),#REF!&lt;200)</formula>
    </cfRule>
    <cfRule type="expression" dxfId="0" priority="385" stopIfTrue="1">
      <formula>AND(ISNUMBER(#REF!),#REF!&lt;200)</formula>
    </cfRule>
    <cfRule type="expression" dxfId="0" priority="388" stopIfTrue="1">
      <formula>AND(ISNUMBER(#REF!),#REF!&lt;200)</formula>
    </cfRule>
  </conditionalFormatting>
  <conditionalFormatting sqref="N62">
    <cfRule type="cellIs" priority="1097" stopIfTrue="1" operator="greaterThan">
      <formula>400000</formula>
    </cfRule>
    <cfRule type="expression" dxfId="0" priority="1100" stopIfTrue="1">
      <formula>AND(ISNUMBER(#REF!),#REF!&lt;200)</formula>
    </cfRule>
    <cfRule type="expression" dxfId="0" priority="1103" stopIfTrue="1">
      <formula>AND(ISNUMBER(#REF!),#REF!&lt;200)</formula>
    </cfRule>
  </conditionalFormatting>
  <conditionalFormatting sqref="F64">
    <cfRule type="expression" dxfId="0" priority="174" stopIfTrue="1">
      <formula>AND(ISNUMBER(#REF!),#REF!&lt;200)</formula>
    </cfRule>
    <cfRule type="expression" dxfId="0" priority="178" stopIfTrue="1">
      <formula>AND(ISNUMBER(#REF!),#REF!&lt;200)</formula>
    </cfRule>
    <cfRule type="expression" dxfId="0" priority="182" stopIfTrue="1">
      <formula>AND(ISNUMBER(#REF!),#REF!&lt;200)</formula>
    </cfRule>
    <cfRule type="expression" dxfId="0" priority="186" stopIfTrue="1">
      <formula>AND(ISNUMBER(#REF!),#REF!&lt;200)</formula>
    </cfRule>
  </conditionalFormatting>
  <conditionalFormatting sqref="G64">
    <cfRule type="expression" dxfId="0" priority="188" stopIfTrue="1">
      <formula>AND(ISNUMBER(#REF!),#REF!&lt;200)</formula>
    </cfRule>
    <cfRule type="expression" dxfId="0" priority="189" stopIfTrue="1">
      <formula>AND(ISNUMBER(#REF!),#REF!&lt;200)</formula>
    </cfRule>
    <cfRule type="expression" dxfId="0" priority="190" stopIfTrue="1">
      <formula>AND(ISNUMBER(#REF!),#REF!&lt;200)</formula>
    </cfRule>
    <cfRule type="expression" dxfId="0" priority="191" stopIfTrue="1">
      <formula>AND(ISNUMBER(#REF!),#REF!&lt;200)</formula>
    </cfRule>
  </conditionalFormatting>
  <conditionalFormatting sqref="J64">
    <cfRule type="expression" dxfId="0" priority="139" stopIfTrue="1">
      <formula>AND(ISNUMBER(#REF!),#REF!&lt;200)</formula>
    </cfRule>
    <cfRule type="expression" dxfId="0" priority="143" stopIfTrue="1">
      <formula>AND(ISNUMBER(#REF!),#REF!&lt;200)</formula>
    </cfRule>
    <cfRule type="expression" dxfId="0" priority="147" stopIfTrue="1">
      <formula>AND(ISNUMBER(#REF!),#REF!&lt;200)</formula>
    </cfRule>
    <cfRule type="expression" dxfId="0" priority="151" stopIfTrue="1">
      <formula>AND(ISNUMBER(#REF!),#REF!&lt;200)</formula>
    </cfRule>
  </conditionalFormatting>
  <conditionalFormatting sqref="N64">
    <cfRule type="cellIs" priority="159" stopIfTrue="1" operator="greaterThan">
      <formula>400000</formula>
    </cfRule>
    <cfRule type="expression" dxfId="0" priority="163" stopIfTrue="1">
      <formula>AND(ISNUMBER(#REF!),#REF!&lt;200)</formula>
    </cfRule>
    <cfRule type="expression" dxfId="0" priority="167" stopIfTrue="1">
      <formula>AND(ISNUMBER(#REF!),#REF!&lt;200)</formula>
    </cfRule>
  </conditionalFormatting>
  <conditionalFormatting sqref="G66">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67">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H89">
    <cfRule type="expression" dxfId="0" priority="757" stopIfTrue="1">
      <formula>AND(ISNUMBER(#REF!),#REF!&lt;200)</formula>
    </cfRule>
    <cfRule type="expression" dxfId="0" priority="758" stopIfTrue="1">
      <formula>AND(ISNUMBER(#REF!),#REF!&lt;200)</formula>
    </cfRule>
  </conditionalFormatting>
  <conditionalFormatting sqref="G93">
    <cfRule type="expression" dxfId="0" priority="909" stopIfTrue="1">
      <formula>AND(ISNUMBER(#REF!),#REF!&lt;200)</formula>
    </cfRule>
    <cfRule type="expression" dxfId="0" priority="910" stopIfTrue="1">
      <formula>AND(ISNUMBER(#REF!),#REF!&lt;200)</formula>
    </cfRule>
    <cfRule type="expression" dxfId="0" priority="911" stopIfTrue="1">
      <formula>AND(ISNUMBER(#REF!),#REF!&lt;200)</formula>
    </cfRule>
    <cfRule type="expression" dxfId="0" priority="912" stopIfTrue="1">
      <formula>AND(ISNUMBER(#REF!),#REF!&lt;200)</formula>
    </cfRule>
  </conditionalFormatting>
  <conditionalFormatting sqref="H93">
    <cfRule type="expression" dxfId="0" priority="891" stopIfTrue="1">
      <formula>AND(ISNUMBER(#REF!),#REF!&lt;200)</formula>
    </cfRule>
    <cfRule type="expression" dxfId="0" priority="892" stopIfTrue="1">
      <formula>AND(ISNUMBER(#REF!),#REF!&lt;200)</formula>
    </cfRule>
    <cfRule type="expression" dxfId="0" priority="893" stopIfTrue="1">
      <formula>AND(ISNUMBER(#REF!),#REF!&lt;200)</formula>
    </cfRule>
    <cfRule type="expression" dxfId="0" priority="894" stopIfTrue="1">
      <formula>AND(ISNUMBER(#REF!),#REF!&lt;200)</formula>
    </cfRule>
  </conditionalFormatting>
  <conditionalFormatting sqref="J93">
    <cfRule type="expression" dxfId="0" priority="298" stopIfTrue="1">
      <formula>AND(ISNUMBER(#REF!),#REF!&lt;200)</formula>
    </cfRule>
    <cfRule type="expression" dxfId="0" priority="299" stopIfTrue="1">
      <formula>AND(ISNUMBER(#REF!),#REF!&lt;200)</formula>
    </cfRule>
    <cfRule type="expression" dxfId="0" priority="300" stopIfTrue="1">
      <formula>AND(ISNUMBER(#REF!),#REF!&lt;200)</formula>
    </cfRule>
    <cfRule type="expression" dxfId="0" priority="301" stopIfTrue="1">
      <formula>AND(ISNUMBER(#REF!),#REF!&lt;200)</formula>
    </cfRule>
  </conditionalFormatting>
  <conditionalFormatting sqref="B94">
    <cfRule type="expression" dxfId="0" priority="875" stopIfTrue="1">
      <formula>AND(ISNUMBER(#REF!),#REF!&lt;200)</formula>
    </cfRule>
    <cfRule type="expression" dxfId="0" priority="876" stopIfTrue="1">
      <formula>AND(ISNUMBER(#REF!),#REF!&lt;200)</formula>
    </cfRule>
    <cfRule type="expression" dxfId="0" priority="877" stopIfTrue="1">
      <formula>AND(ISNUMBER(#REF!),#REF!&lt;200)</formula>
    </cfRule>
    <cfRule type="expression" dxfId="0" priority="878" stopIfTrue="1">
      <formula>AND(ISNUMBER(#REF!),#REF!&lt;200)</formula>
    </cfRule>
  </conditionalFormatting>
  <conditionalFormatting sqref="F94">
    <cfRule type="expression" dxfId="0" priority="486" stopIfTrue="1">
      <formula>AND(ISNUMBER(#REF!),#REF!&lt;200)</formula>
    </cfRule>
    <cfRule type="expression" dxfId="0" priority="487" stopIfTrue="1">
      <formula>AND(ISNUMBER(#REF!),#REF!&lt;200)</formula>
    </cfRule>
    <cfRule type="expression" dxfId="0" priority="488" stopIfTrue="1">
      <formula>AND(ISNUMBER(#REF!),#REF!&lt;200)</formula>
    </cfRule>
    <cfRule type="expression" dxfId="0" priority="489" stopIfTrue="1">
      <formula>AND(ISNUMBER(#REF!),#REF!&lt;200)</formula>
    </cfRule>
  </conditionalFormatting>
  <conditionalFormatting sqref="G94">
    <cfRule type="expression" dxfId="0" priority="855" stopIfTrue="1">
      <formula>AND(ISNUMBER(#REF!),#REF!&lt;200)</formula>
    </cfRule>
    <cfRule type="expression" dxfId="0" priority="856" stopIfTrue="1">
      <formula>AND(ISNUMBER(#REF!),#REF!&lt;200)</formula>
    </cfRule>
    <cfRule type="expression" dxfId="0" priority="857" stopIfTrue="1">
      <formula>AND(ISNUMBER(#REF!),#REF!&lt;200)</formula>
    </cfRule>
    <cfRule type="expression" dxfId="0" priority="858" stopIfTrue="1">
      <formula>AND(ISNUMBER(#REF!),#REF!&lt;200)</formula>
    </cfRule>
  </conditionalFormatting>
  <conditionalFormatting sqref="H94">
    <cfRule type="expression" dxfId="0" priority="837" stopIfTrue="1">
      <formula>AND(ISNUMBER(#REF!),#REF!&lt;200)</formula>
    </cfRule>
    <cfRule type="expression" dxfId="0" priority="838" stopIfTrue="1">
      <formula>AND(ISNUMBER(#REF!),#REF!&lt;200)</formula>
    </cfRule>
    <cfRule type="expression" dxfId="0" priority="839" stopIfTrue="1">
      <formula>AND(ISNUMBER(#REF!),#REF!&lt;200)</formula>
    </cfRule>
    <cfRule type="expression" dxfId="0" priority="840" stopIfTrue="1">
      <formula>AND(ISNUMBER(#REF!),#REF!&lt;200)</formula>
    </cfRule>
  </conditionalFormatting>
  <conditionalFormatting sqref="J94">
    <cfRule type="expression" dxfId="0" priority="278" stopIfTrue="1">
      <formula>AND(ISNUMBER(#REF!),#REF!&lt;200)</formula>
    </cfRule>
    <cfRule type="expression" dxfId="0" priority="279" stopIfTrue="1">
      <formula>AND(ISNUMBER(#REF!),#REF!&lt;200)</formula>
    </cfRule>
    <cfRule type="expression" dxfId="0" priority="280" stopIfTrue="1">
      <formula>AND(ISNUMBER(#REF!),#REF!&lt;200)</formula>
    </cfRule>
    <cfRule type="expression" dxfId="0" priority="281" stopIfTrue="1">
      <formula>AND(ISNUMBER(#REF!),#REF!&lt;200)</formula>
    </cfRule>
  </conditionalFormatting>
  <conditionalFormatting sqref="G95">
    <cfRule type="expression" dxfId="0" priority="819" stopIfTrue="1">
      <formula>AND(ISNUMBER(#REF!),#REF!&lt;200)</formula>
    </cfRule>
    <cfRule type="expression" dxfId="0" priority="820" stopIfTrue="1">
      <formula>AND(ISNUMBER(#REF!),#REF!&lt;200)</formula>
    </cfRule>
    <cfRule type="expression" dxfId="0" priority="821" stopIfTrue="1">
      <formula>AND(ISNUMBER(#REF!),#REF!&lt;200)</formula>
    </cfRule>
  </conditionalFormatting>
  <conditionalFormatting sqref="H95">
    <cfRule type="expression" dxfId="0" priority="803" stopIfTrue="1">
      <formula>AND(ISNUMBER(#REF!),#REF!&lt;200)</formula>
    </cfRule>
    <cfRule type="expression" dxfId="0" priority="804" stopIfTrue="1">
      <formula>AND(ISNUMBER(#REF!),#REF!&lt;200)</formula>
    </cfRule>
    <cfRule type="expression" dxfId="0" priority="805" stopIfTrue="1">
      <formula>AND(ISNUMBER(#REF!),#REF!&lt;200)</formula>
    </cfRule>
    <cfRule type="expression" dxfId="0" priority="806" stopIfTrue="1">
      <formula>AND(ISNUMBER(#REF!),#REF!&lt;200)</formula>
    </cfRule>
  </conditionalFormatting>
  <conditionalFormatting sqref="J95">
    <cfRule type="expression" dxfId="0" priority="258" stopIfTrue="1">
      <formula>AND(ISNUMBER(#REF!),#REF!&lt;200)</formula>
    </cfRule>
    <cfRule type="expression" dxfId="0" priority="259" stopIfTrue="1">
      <formula>AND(ISNUMBER(#REF!),#REF!&lt;200)</formula>
    </cfRule>
    <cfRule type="expression" dxfId="0" priority="260" stopIfTrue="1">
      <formula>AND(ISNUMBER(#REF!),#REF!&lt;200)</formula>
    </cfRule>
    <cfRule type="expression" dxfId="0" priority="261" stopIfTrue="1">
      <formula>AND(ISNUMBER(#REF!),#REF!&lt;200)</formula>
    </cfRule>
  </conditionalFormatting>
  <conditionalFormatting sqref="G96">
    <cfRule type="expression" dxfId="0" priority="786" stopIfTrue="1">
      <formula>AND(ISNUMBER(#REF!),#REF!&lt;200)</formula>
    </cfRule>
    <cfRule type="expression" dxfId="0" priority="787" stopIfTrue="1">
      <formula>AND(ISNUMBER(#REF!),#REF!&lt;200)</formula>
    </cfRule>
    <cfRule type="expression" dxfId="0" priority="788" stopIfTrue="1">
      <formula>AND(ISNUMBER(#REF!),#REF!&lt;200)</formula>
    </cfRule>
  </conditionalFormatting>
  <conditionalFormatting sqref="H96">
    <cfRule type="expression" dxfId="0" priority="770" stopIfTrue="1">
      <formula>AND(ISNUMBER(#REF!),#REF!&lt;200)</formula>
    </cfRule>
    <cfRule type="expression" dxfId="0" priority="771" stopIfTrue="1">
      <formula>AND(ISNUMBER(#REF!),#REF!&lt;200)</formula>
    </cfRule>
    <cfRule type="expression" dxfId="0" priority="772" stopIfTrue="1">
      <formula>AND(ISNUMBER(#REF!),#REF!&lt;200)</formula>
    </cfRule>
    <cfRule type="expression" dxfId="0" priority="773" stopIfTrue="1">
      <formula>AND(ISNUMBER(#REF!),#REF!&lt;200)</formula>
    </cfRule>
  </conditionalFormatting>
  <conditionalFormatting sqref="J96">
    <cfRule type="expression" dxfId="0" priority="238" stopIfTrue="1">
      <formula>AND(ISNUMBER(#REF!),#REF!&lt;200)</formula>
    </cfRule>
    <cfRule type="expression" dxfId="0" priority="239" stopIfTrue="1">
      <formula>AND(ISNUMBER(#REF!),#REF!&lt;200)</formula>
    </cfRule>
    <cfRule type="expression" dxfId="0" priority="240" stopIfTrue="1">
      <formula>AND(ISNUMBER(#REF!),#REF!&lt;200)</formula>
    </cfRule>
    <cfRule type="expression" dxfId="0" priority="241" stopIfTrue="1">
      <formula>AND(ISNUMBER(#REF!),#REF!&lt;200)</formula>
    </cfRule>
  </conditionalFormatting>
  <conditionalFormatting sqref="C99">
    <cfRule type="expression" dxfId="0" priority="735" stopIfTrue="1">
      <formula>AND(ISNUMBER(#REF!),#REF!&lt;200)</formula>
    </cfRule>
  </conditionalFormatting>
  <conditionalFormatting sqref="G99">
    <cfRule type="expression" dxfId="0" priority="740" stopIfTrue="1">
      <formula>AND(ISNUMBER(#REF!),#REF!&lt;200)</formula>
    </cfRule>
    <cfRule type="expression" dxfId="0" priority="741" stopIfTrue="1">
      <formula>AND(ISNUMBER(#REF!),#REF!&lt;200)</formula>
    </cfRule>
    <cfRule type="expression" dxfId="0" priority="742" stopIfTrue="1">
      <formula>AND(ISNUMBER(#REF!),#REF!&lt;200)</formula>
    </cfRule>
    <cfRule type="expression" dxfId="0" priority="743" stopIfTrue="1">
      <formula>AND(ISNUMBER(#REF!),#REF!&lt;200)</formula>
    </cfRule>
  </conditionalFormatting>
  <conditionalFormatting sqref="H99">
    <cfRule type="expression" dxfId="0" priority="736" stopIfTrue="1">
      <formula>AND(ISNUMBER(#REF!),#REF!&lt;200)</formula>
    </cfRule>
    <cfRule type="expression" dxfId="0" priority="737" stopIfTrue="1">
      <formula>AND(ISNUMBER(#REF!),#REF!&lt;200)</formula>
    </cfRule>
    <cfRule type="expression" dxfId="0" priority="738" stopIfTrue="1">
      <formula>AND(ISNUMBER(#REF!),#REF!&lt;200)</formula>
    </cfRule>
    <cfRule type="expression" dxfId="0" priority="739" stopIfTrue="1">
      <formula>AND(ISNUMBER(#REF!),#REF!&lt;200)</formula>
    </cfRule>
  </conditionalFormatting>
  <conditionalFormatting sqref="C101">
    <cfRule type="expression" dxfId="0" priority="752" stopIfTrue="1">
      <formula>AND(ISNUMBER(#REF!),#REF!&lt;200)</formula>
    </cfRule>
  </conditionalFormatting>
  <conditionalFormatting sqref="G101">
    <cfRule type="expression" dxfId="0" priority="748" stopIfTrue="1">
      <formula>AND(ISNUMBER(#REF!),#REF!&lt;200)</formula>
    </cfRule>
    <cfRule type="expression" dxfId="0" priority="749" stopIfTrue="1">
      <formula>AND(ISNUMBER(#REF!),#REF!&lt;200)</formula>
    </cfRule>
    <cfRule type="expression" dxfId="0" priority="750" stopIfTrue="1">
      <formula>AND(ISNUMBER(#REF!),#REF!&lt;200)</formula>
    </cfRule>
    <cfRule type="expression" dxfId="0" priority="751" stopIfTrue="1">
      <formula>AND(ISNUMBER(#REF!),#REF!&lt;200)</formula>
    </cfRule>
  </conditionalFormatting>
  <conditionalFormatting sqref="H101">
    <cfRule type="expression" dxfId="0" priority="744" stopIfTrue="1">
      <formula>AND(ISNUMBER(#REF!),#REF!&lt;200)</formula>
    </cfRule>
    <cfRule type="expression" dxfId="0" priority="745" stopIfTrue="1">
      <formula>AND(ISNUMBER(#REF!),#REF!&lt;200)</formula>
    </cfRule>
    <cfRule type="expression" dxfId="0" priority="746" stopIfTrue="1">
      <formula>AND(ISNUMBER(#REF!),#REF!&lt;200)</formula>
    </cfRule>
    <cfRule type="expression" dxfId="0" priority="747" stopIfTrue="1">
      <formula>AND(ISNUMBER(#REF!),#REF!&lt;200)</formula>
    </cfRule>
  </conditionalFormatting>
  <conditionalFormatting sqref="C105">
    <cfRule type="expression" dxfId="0" priority="734" stopIfTrue="1">
      <formula>AND(ISNUMBER(#REF!),#REF!&lt;200)</formula>
    </cfRule>
  </conditionalFormatting>
  <conditionalFormatting sqref="G105">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105">
    <cfRule type="expression" dxfId="0" priority="718" stopIfTrue="1">
      <formula>AND(ISNUMBER(#REF!),#REF!&lt;200)</formula>
    </cfRule>
    <cfRule type="expression" dxfId="0" priority="719" stopIfTrue="1">
      <formula>AND(ISNUMBER(#REF!),#REF!&lt;200)</formula>
    </cfRule>
    <cfRule type="expression" dxfId="0" priority="720" stopIfTrue="1">
      <formula>AND(ISNUMBER(#REF!),#REF!&lt;200)</formula>
    </cfRule>
    <cfRule type="expression" dxfId="0" priority="721" stopIfTrue="1">
      <formula>AND(ISNUMBER(#REF!),#REF!&lt;200)</formula>
    </cfRule>
  </conditionalFormatting>
  <conditionalFormatting sqref="C112">
    <cfRule type="expression" dxfId="0" priority="560" stopIfTrue="1">
      <formula>AND(ISNUMBER(#REF!),#REF!&lt;200)</formula>
    </cfRule>
  </conditionalFormatting>
  <conditionalFormatting sqref="F112">
    <cfRule type="expression" dxfId="0" priority="550" stopIfTrue="1">
      <formula>AND(ISNUMBER(#REF!),#REF!&lt;200)</formula>
    </cfRule>
    <cfRule type="expression" dxfId="0" priority="551" stopIfTrue="1">
      <formula>AND(ISNUMBER(#REF!),#REF!&lt;200)</formula>
    </cfRule>
    <cfRule type="expression" dxfId="0" priority="552" stopIfTrue="1">
      <formula>AND(ISNUMBER(#REF!),#REF!&lt;200)</formula>
    </cfRule>
    <cfRule type="expression" dxfId="0" priority="553" stopIfTrue="1">
      <formula>AND(ISNUMBER(#REF!),#REF!&lt;200)</formula>
    </cfRule>
  </conditionalFormatting>
  <conditionalFormatting sqref="G112">
    <cfRule type="expression" dxfId="0" priority="558" stopIfTrue="1">
      <formula>AND(ISNUMBER(#REF!),#REF!&lt;200)</formula>
    </cfRule>
    <cfRule type="expression" dxfId="0" priority="559" stopIfTrue="1">
      <formula>AND(ISNUMBER(#REF!),#REF!&lt;200)</formula>
    </cfRule>
  </conditionalFormatting>
  <conditionalFormatting sqref="H112">
    <cfRule type="expression" dxfId="0" priority="532" stopIfTrue="1">
      <formula>AND(ISNUMBER(#REF!),#REF!&lt;200)</formula>
    </cfRule>
    <cfRule type="expression" dxfId="0" priority="533" stopIfTrue="1">
      <formula>AND(ISNUMBER(#REF!),#REF!&lt;200)</formula>
    </cfRule>
    <cfRule type="expression" dxfId="0" priority="534" stopIfTrue="1">
      <formula>AND(ISNUMBER(#REF!),#REF!&lt;200)</formula>
    </cfRule>
    <cfRule type="expression" dxfId="0" priority="535" stopIfTrue="1">
      <formula>AND(ISNUMBER(#REF!),#REF!&lt;200)</formula>
    </cfRule>
  </conditionalFormatting>
  <conditionalFormatting sqref="Q112">
    <cfRule type="expression" dxfId="0" priority="522" stopIfTrue="1">
      <formula>AND(ISNUMBER(#REF!),#REF!&lt;200)</formula>
    </cfRule>
    <cfRule type="cellIs" priority="523" stopIfTrue="1" operator="greaterThan">
      <formula>400000</formula>
    </cfRule>
  </conditionalFormatting>
  <conditionalFormatting sqref="C114">
    <cfRule type="expression" dxfId="0" priority="521" stopIfTrue="1">
      <formula>AND(ISNUMBER(#REF!),#REF!&lt;200)</formula>
    </cfRule>
  </conditionalFormatting>
  <conditionalFormatting sqref="F114:G114">
    <cfRule type="expression" dxfId="0" priority="519" stopIfTrue="1">
      <formula>AND(ISNUMBER(#REF!),#REF!&lt;200)</formula>
    </cfRule>
    <cfRule type="expression" dxfId="0" priority="520" stopIfTrue="1">
      <formula>AND(ISNUMBER(#REF!),#REF!&lt;200)</formula>
    </cfRule>
  </conditionalFormatting>
  <conditionalFormatting sqref="H114">
    <cfRule type="expression" dxfId="0" priority="517" stopIfTrue="1">
      <formula>AND(ISNUMBER(#REF!),#REF!&lt;200)</formula>
    </cfRule>
    <cfRule type="expression" dxfId="0" priority="518" stopIfTrue="1">
      <formula>AND(ISNUMBER(#REF!),#REF!&lt;200)</formula>
    </cfRule>
  </conditionalFormatting>
  <conditionalFormatting sqref="Q114">
    <cfRule type="expression" dxfId="0" priority="511" stopIfTrue="1">
      <formula>AND(ISNUMBER(#REF!),#REF!&lt;200)</formula>
    </cfRule>
    <cfRule type="cellIs" priority="512" stopIfTrue="1" operator="greaterThan">
      <formula>400000</formula>
    </cfRule>
  </conditionalFormatting>
  <conditionalFormatting sqref="C116">
    <cfRule type="expression" dxfId="0" priority="577" stopIfTrue="1">
      <formula>AND(ISNUMBER(#REF!),#REF!&lt;200)</formula>
    </cfRule>
  </conditionalFormatting>
  <conditionalFormatting sqref="F116:G116">
    <cfRule type="expression" dxfId="0" priority="573" stopIfTrue="1">
      <formula>AND(ISNUMBER(#REF!),#REF!&lt;200)</formula>
    </cfRule>
    <cfRule type="expression" dxfId="0" priority="576" stopIfTrue="1">
      <formula>AND(ISNUMBER(#REF!),#REF!&lt;200)</formula>
    </cfRule>
  </conditionalFormatting>
  <conditionalFormatting sqref="F116:H116">
    <cfRule type="expression" dxfId="0" priority="574" stopIfTrue="1">
      <formula>AND(ISNUMBER(#REF!),#REF!&lt;200)</formula>
    </cfRule>
    <cfRule type="expression" dxfId="0" priority="575" stopIfTrue="1">
      <formula>AND(ISNUMBER(#REF!),#REF!&lt;200)</formula>
    </cfRule>
  </conditionalFormatting>
  <conditionalFormatting sqref="H116">
    <cfRule type="expression" dxfId="0" priority="571" stopIfTrue="1">
      <formula>AND(ISNUMBER(#REF!),#REF!&lt;200)</formula>
    </cfRule>
    <cfRule type="expression" dxfId="0" priority="572" stopIfTrue="1">
      <formula>AND(ISNUMBER(#REF!),#REF!&lt;200)</formula>
    </cfRule>
  </conditionalFormatting>
  <conditionalFormatting sqref="I116">
    <cfRule type="expression" dxfId="0" priority="226" stopIfTrue="1">
      <formula>AND(ISNUMBER(#REF!),#REF!&lt;200)</formula>
    </cfRule>
    <cfRule type="expression" dxfId="0" priority="227" stopIfTrue="1">
      <formula>AND(ISNUMBER(#REF!),#REF!&lt;200)</formula>
    </cfRule>
    <cfRule type="expression" dxfId="0" priority="228" stopIfTrue="1">
      <formula>AND(ISNUMBER(#REF!),#REF!&lt;200)</formula>
    </cfRule>
    <cfRule type="expression" dxfId="0" priority="229" stopIfTrue="1">
      <formula>AND(ISNUMBER(#REF!),#REF!&lt;200)</formula>
    </cfRule>
  </conditionalFormatting>
  <conditionalFormatting sqref="Q116">
    <cfRule type="expression" dxfId="0" priority="569" stopIfTrue="1">
      <formula>AND(ISNUMBER(#REF!),#REF!&lt;200)</formula>
    </cfRule>
    <cfRule type="cellIs" priority="570" stopIfTrue="1" operator="greaterThan">
      <formula>400000</formula>
    </cfRule>
  </conditionalFormatting>
  <conditionalFormatting sqref="C118">
    <cfRule type="expression" dxfId="0" priority="510" stopIfTrue="1">
      <formula>AND(ISNUMBER(#REF!),#REF!&lt;200)</formula>
    </cfRule>
  </conditionalFormatting>
  <conditionalFormatting sqref="F118">
    <cfRule type="expression" dxfId="0" priority="501" stopIfTrue="1">
      <formula>AND(ISNUMBER(#REF!),#REF!&lt;200)</formula>
    </cfRule>
  </conditionalFormatting>
  <conditionalFormatting sqref="H118">
    <cfRule type="expression" dxfId="0" priority="503" stopIfTrue="1">
      <formula>AND(ISNUMBER(#REF!),#REF!&lt;200)</formula>
    </cfRule>
  </conditionalFormatting>
  <conditionalFormatting sqref="Q118">
    <cfRule type="expression" dxfId="0" priority="494" stopIfTrue="1">
      <formula>AND(ISNUMBER(#REF!),#REF!&lt;200)</formula>
    </cfRule>
    <cfRule type="cellIs" priority="495" stopIfTrue="1" operator="greaterThan">
      <formula>400000</formula>
    </cfRule>
  </conditionalFormatting>
  <conditionalFormatting sqref="F129">
    <cfRule type="expression" dxfId="0" priority="113" stopIfTrue="1">
      <formula>AND(ISNUMBER(#REF!),#REF!&lt;200)</formula>
    </cfRule>
    <cfRule type="expression" dxfId="0" priority="114" stopIfTrue="1">
      <formula>AND(ISNUMBER(#REF!),#REF!&lt;200)</formula>
    </cfRule>
  </conditionalFormatting>
  <conditionalFormatting sqref="H129">
    <cfRule type="expression" dxfId="0" priority="111" stopIfTrue="1">
      <formula>AND(ISNUMBER(#REF!),#REF!&lt;200)</formula>
    </cfRule>
    <cfRule type="expression" dxfId="0" priority="112" stopIfTrue="1">
      <formula>AND(ISNUMBER(#REF!),#REF!&lt;200)</formula>
    </cfRule>
  </conditionalFormatting>
  <conditionalFormatting sqref="H130">
    <cfRule type="expression" dxfId="0" priority="77" stopIfTrue="1">
      <formula>AND(ISNUMBER(#REF!),#REF!&lt;200)</formula>
    </cfRule>
    <cfRule type="expression" dxfId="0" priority="78" stopIfTrue="1">
      <formula>AND(ISNUMBER(#REF!),#REF!&lt;200)</formula>
    </cfRule>
    <cfRule type="expression" dxfId="0" priority="79" stopIfTrue="1">
      <formula>AND(ISNUMBER(#REF!),#REF!&lt;200)</formula>
    </cfRule>
    <cfRule type="expression" dxfId="0" priority="80" stopIfTrue="1">
      <formula>AND(ISNUMBER(#REF!),#REF!&lt;200)</formula>
    </cfRule>
  </conditionalFormatting>
  <conditionalFormatting sqref="H131">
    <cfRule type="expression" dxfId="0" priority="57" stopIfTrue="1">
      <formula>AND(ISNUMBER(#REF!),#REF!&lt;200)</formula>
    </cfRule>
    <cfRule type="expression" dxfId="0" priority="58" stopIfTrue="1">
      <formula>AND(ISNUMBER(#REF!),#REF!&lt;200)</formula>
    </cfRule>
    <cfRule type="expression" dxfId="0" priority="59" stopIfTrue="1">
      <formula>AND(ISNUMBER(#REF!),#REF!&lt;200)</formula>
    </cfRule>
    <cfRule type="expression" dxfId="0" priority="60" stopIfTrue="1">
      <formula>AND(ISNUMBER(#REF!),#REF!&lt;200)</formula>
    </cfRule>
  </conditionalFormatting>
  <conditionalFormatting sqref="H132">
    <cfRule type="expression" dxfId="0" priority="37" stopIfTrue="1">
      <formula>AND(ISNUMBER(#REF!),#REF!&lt;200)</formula>
    </cfRule>
    <cfRule type="expression" dxfId="0" priority="38" stopIfTrue="1">
      <formula>AND(ISNUMBER(#REF!),#REF!&lt;200)</formula>
    </cfRule>
    <cfRule type="expression" dxfId="0" priority="39" stopIfTrue="1">
      <formula>AND(ISNUMBER(#REF!),#REF!&lt;200)</formula>
    </cfRule>
    <cfRule type="expression" dxfId="0" priority="40" stopIfTrue="1">
      <formula>AND(ISNUMBER(#REF!),#REF!&lt;200)</formula>
    </cfRule>
  </conditionalFormatting>
  <conditionalFormatting sqref="H133">
    <cfRule type="expression" dxfId="0" priority="17" stopIfTrue="1">
      <formula>AND(ISNUMBER(#REF!),#REF!&lt;200)</formula>
    </cfRule>
    <cfRule type="expression" dxfId="0" priority="18" stopIfTrue="1">
      <formula>AND(ISNUMBER(#REF!),#REF!&lt;200)</formula>
    </cfRule>
    <cfRule type="expression" dxfId="0" priority="19" stopIfTrue="1">
      <formula>AND(ISNUMBER(#REF!),#REF!&lt;200)</formula>
    </cfRule>
    <cfRule type="expression" dxfId="0" priority="20" stopIfTrue="1">
      <formula>AND(ISNUMBER(#REF!),#REF!&lt;200)</formula>
    </cfRule>
  </conditionalFormatting>
  <conditionalFormatting sqref="H134:J134">
    <cfRule type="expression" dxfId="0" priority="5" stopIfTrue="1">
      <formula>AND(ISNUMBER(#REF!),#REF!&lt;200)</formula>
    </cfRule>
    <cfRule type="expression" dxfId="0" priority="6" stopIfTrue="1">
      <formula>AND(ISNUMBER(#REF!),#REF!&lt;200)</formula>
    </cfRule>
    <cfRule type="expression" dxfId="0" priority="7" stopIfTrue="1">
      <formula>AND(ISNUMBER(#REF!),#REF!&lt;200)</formula>
    </cfRule>
    <cfRule type="expression" dxfId="0" priority="8" stopIfTrue="1">
      <formula>AND(ISNUMBER(#REF!),#REF!&lt;200)</formula>
    </cfRule>
  </conditionalFormatting>
  <conditionalFormatting sqref="H135:J135">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fRule type="expression" dxfId="0" priority="4" stopIfTrue="1">
      <formula>AND(ISNUMBER(#REF!),#REF!&lt;200)</formula>
    </cfRule>
  </conditionalFormatting>
  <conditionalFormatting sqref="F144:G144">
    <cfRule type="expression" dxfId="0" priority="694" stopIfTrue="1">
      <formula>AND(ISNUMBER(#REF!),#REF!&lt;200)</formula>
    </cfRule>
    <cfRule type="expression" dxfId="0" priority="697" stopIfTrue="1">
      <formula>AND(ISNUMBER(#REF!),#REF!&lt;200)</formula>
    </cfRule>
  </conditionalFormatting>
  <conditionalFormatting sqref="F144:H144">
    <cfRule type="expression" dxfId="0" priority="695" stopIfTrue="1">
      <formula>AND(ISNUMBER(#REF!),#REF!&lt;200)</formula>
    </cfRule>
    <cfRule type="expression" dxfId="0" priority="696" stopIfTrue="1">
      <formula>AND(ISNUMBER(#REF!),#REF!&lt;200)</formula>
    </cfRule>
  </conditionalFormatting>
  <conditionalFormatting sqref="H144">
    <cfRule type="expression" dxfId="0" priority="692" stopIfTrue="1">
      <formula>AND(ISNUMBER(#REF!),#REF!&lt;200)</formula>
    </cfRule>
    <cfRule type="expression" dxfId="0" priority="693" stopIfTrue="1">
      <formula>AND(ISNUMBER(#REF!),#REF!&lt;200)</formula>
    </cfRule>
  </conditionalFormatting>
  <conditionalFormatting sqref="J144">
    <cfRule type="expression" dxfId="0" priority="366" stopIfTrue="1">
      <formula>AND(ISNUMBER(#REF!),#REF!&lt;200)</formula>
    </cfRule>
    <cfRule type="expression" dxfId="0" priority="367" stopIfTrue="1">
      <formula>AND(ISNUMBER(#REF!),#REF!&lt;200)</formula>
    </cfRule>
    <cfRule type="expression" dxfId="0" priority="368" stopIfTrue="1">
      <formula>AND(ISNUMBER(#REF!),#REF!&lt;200)</formula>
    </cfRule>
    <cfRule type="expression" dxfId="0" priority="369" stopIfTrue="1">
      <formula>AND(ISNUMBER(#REF!),#REF!&lt;200)</formula>
    </cfRule>
  </conditionalFormatting>
  <conditionalFormatting sqref="F145">
    <cfRule type="expression" dxfId="0" priority="656" stopIfTrue="1">
      <formula>AND(ISNUMBER(#REF!),#REF!&lt;200)</formula>
    </cfRule>
    <cfRule type="expression" dxfId="0" priority="657" stopIfTrue="1">
      <formula>AND(ISNUMBER(#REF!),#REF!&lt;200)</formula>
    </cfRule>
    <cfRule type="expression" dxfId="0" priority="658" stopIfTrue="1">
      <formula>AND(ISNUMBER(#REF!),#REF!&lt;200)</formula>
    </cfRule>
    <cfRule type="expression" dxfId="0" priority="659" stopIfTrue="1">
      <formula>AND(ISNUMBER(#REF!),#REF!&lt;200)</formula>
    </cfRule>
  </conditionalFormatting>
  <conditionalFormatting sqref="G145">
    <cfRule type="expression" dxfId="0" priority="652" stopIfTrue="1">
      <formula>AND(ISNUMBER(#REF!),#REF!&lt;200)</formula>
    </cfRule>
    <cfRule type="expression" dxfId="0" priority="655" stopIfTrue="1">
      <formula>AND(ISNUMBER(#REF!),#REF!&lt;200)</formula>
    </cfRule>
  </conditionalFormatting>
  <conditionalFormatting sqref="G145:H145">
    <cfRule type="expression" dxfId="0" priority="653" stopIfTrue="1">
      <formula>AND(ISNUMBER(#REF!),#REF!&lt;200)</formula>
    </cfRule>
    <cfRule type="expression" dxfId="0" priority="654" stopIfTrue="1">
      <formula>AND(ISNUMBER(#REF!),#REF!&lt;200)</formula>
    </cfRule>
  </conditionalFormatting>
  <conditionalFormatting sqref="H145">
    <cfRule type="expression" dxfId="0" priority="650" stopIfTrue="1">
      <formula>AND(ISNUMBER(#REF!),#REF!&lt;200)</formula>
    </cfRule>
    <cfRule type="expression" dxfId="0" priority="651" stopIfTrue="1">
      <formula>AND(ISNUMBER(#REF!),#REF!&lt;200)</formula>
    </cfRule>
  </conditionalFormatting>
  <conditionalFormatting sqref="J145">
    <cfRule type="expression" dxfId="0" priority="346" stopIfTrue="1">
      <formula>AND(ISNUMBER(#REF!),#REF!&lt;200)</formula>
    </cfRule>
    <cfRule type="expression" dxfId="0" priority="347" stopIfTrue="1">
      <formula>AND(ISNUMBER(#REF!),#REF!&lt;200)</formula>
    </cfRule>
    <cfRule type="expression" dxfId="0" priority="348" stopIfTrue="1">
      <formula>AND(ISNUMBER(#REF!),#REF!&lt;200)</formula>
    </cfRule>
    <cfRule type="expression" dxfId="0" priority="349" stopIfTrue="1">
      <formula>AND(ISNUMBER(#REF!),#REF!&lt;200)</formula>
    </cfRule>
  </conditionalFormatting>
  <conditionalFormatting sqref="F146">
    <cfRule type="expression" dxfId="0" priority="606" stopIfTrue="1">
      <formula>AND(ISNUMBER(#REF!),#REF!&lt;200)</formula>
    </cfRule>
    <cfRule type="expression" dxfId="0" priority="607" stopIfTrue="1">
      <formula>AND(ISNUMBER(#REF!),#REF!&lt;200)</formula>
    </cfRule>
    <cfRule type="expression" dxfId="0" priority="608" stopIfTrue="1">
      <formula>AND(ISNUMBER(#REF!),#REF!&lt;200)</formula>
    </cfRule>
    <cfRule type="expression" dxfId="0" priority="609" stopIfTrue="1">
      <formula>AND(ISNUMBER(#REF!),#REF!&lt;200)</formula>
    </cfRule>
  </conditionalFormatting>
  <conditionalFormatting sqref="G146">
    <cfRule type="expression" dxfId="0" priority="602" stopIfTrue="1">
      <formula>AND(ISNUMBER(#REF!),#REF!&lt;200)</formula>
    </cfRule>
    <cfRule type="expression" dxfId="0" priority="605" stopIfTrue="1">
      <formula>AND(ISNUMBER(#REF!),#REF!&lt;200)</formula>
    </cfRule>
  </conditionalFormatting>
  <conditionalFormatting sqref="G146:H146">
    <cfRule type="expression" dxfId="0" priority="603" stopIfTrue="1">
      <formula>AND(ISNUMBER(#REF!),#REF!&lt;200)</formula>
    </cfRule>
    <cfRule type="expression" dxfId="0" priority="604" stopIfTrue="1">
      <formula>AND(ISNUMBER(#REF!),#REF!&lt;200)</formula>
    </cfRule>
  </conditionalFormatting>
  <conditionalFormatting sqref="H146">
    <cfRule type="expression" dxfId="0" priority="600" stopIfTrue="1">
      <formula>AND(ISNUMBER(#REF!),#REF!&lt;200)</formula>
    </cfRule>
    <cfRule type="expression" dxfId="0" priority="601" stopIfTrue="1">
      <formula>AND(ISNUMBER(#REF!),#REF!&lt;200)</formula>
    </cfRule>
  </conditionalFormatting>
  <conditionalFormatting sqref="J146">
    <cfRule type="expression" dxfId="0" priority="326" stopIfTrue="1">
      <formula>AND(ISNUMBER(#REF!),#REF!&lt;200)</formula>
    </cfRule>
    <cfRule type="expression" dxfId="0" priority="327" stopIfTrue="1">
      <formula>AND(ISNUMBER(#REF!),#REF!&lt;200)</formula>
    </cfRule>
    <cfRule type="expression" dxfId="0" priority="328" stopIfTrue="1">
      <formula>AND(ISNUMBER(#REF!),#REF!&lt;200)</formula>
    </cfRule>
    <cfRule type="expression" dxfId="0" priority="329" stopIfTrue="1">
      <formula>AND(ISNUMBER(#REF!),#REF!&lt;200)</formula>
    </cfRule>
  </conditionalFormatting>
  <conditionalFormatting sqref="C93:C96">
    <cfRule type="expression" dxfId="0" priority="761" stopIfTrue="1">
      <formula>AND(ISNUMBER(#REF!),#REF!&lt;200)</formula>
    </cfRule>
  </conditionalFormatting>
  <conditionalFormatting sqref="F18:F26">
    <cfRule type="expression" dxfId="0" priority="470" stopIfTrue="1">
      <formula>AND(ISNUMBER(#REF!),#REF!&lt;200)</formula>
    </cfRule>
    <cfRule type="expression" dxfId="0" priority="471" stopIfTrue="1">
      <formula>AND(ISNUMBER(#REF!),#REF!&lt;200)</formula>
    </cfRule>
    <cfRule type="expression" dxfId="0" priority="472" stopIfTrue="1">
      <formula>AND(ISNUMBER(#REF!),#REF!&lt;200)</formula>
    </cfRule>
    <cfRule type="expression" dxfId="0" priority="473" stopIfTrue="1">
      <formula>AND(ISNUMBER(#REF!),#REF!&lt;200)</formula>
    </cfRule>
  </conditionalFormatting>
  <conditionalFormatting sqref="F58:F59">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F130:F133">
    <cfRule type="expression" dxfId="0" priority="101" stopIfTrue="1">
      <formula>AND(ISNUMBER(#REF!),#REF!&lt;200)</formula>
    </cfRule>
    <cfRule type="expression" dxfId="0" priority="102" stopIfTrue="1">
      <formula>AND(ISNUMBER(#REF!),#REF!&lt;200)</formula>
    </cfRule>
    <cfRule type="expression" dxfId="0" priority="103" stopIfTrue="1">
      <formula>AND(ISNUMBER(#REF!),#REF!&lt;200)</formula>
    </cfRule>
    <cfRule type="expression" dxfId="0" priority="104" stopIfTrue="1">
      <formula>AND(ISNUMBER(#REF!),#REF!&lt;200)</formula>
    </cfRule>
  </conditionalFormatting>
  <conditionalFormatting sqref="H57:H60">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J58:J59">
    <cfRule type="expression" dxfId="0" priority="398" stopIfTrue="1">
      <formula>AND(ISNUMBER(#REF!),#REF!&lt;200)</formula>
    </cfRule>
    <cfRule type="expression" dxfId="0" priority="399" stopIfTrue="1">
      <formula>AND(ISNUMBER(#REF!),#REF!&lt;200)</formula>
    </cfRule>
    <cfRule type="expression" dxfId="0" priority="400" stopIfTrue="1">
      <formula>AND(ISNUMBER(#REF!),#REF!&lt;200)</formula>
    </cfRule>
    <cfRule type="expression" dxfId="0" priority="401" stopIfTrue="1">
      <formula>AND(ISNUMBER(#REF!),#REF!&lt;200)</formula>
    </cfRule>
  </conditionalFormatting>
  <conditionalFormatting sqref="N58:N60">
    <cfRule type="expression" dxfId="0" priority="1048" stopIfTrue="1">
      <formula>AND(ISNUMBER(#REF!),#REF!&lt;200)</formula>
    </cfRule>
    <cfRule type="expression" dxfId="0" priority="1049" stopIfTrue="1">
      <formula>AND(ISNUMBER(#REF!),#REF!&lt;200)</formula>
    </cfRule>
    <cfRule type="expression" dxfId="0" priority="1050" stopIfTrue="1">
      <formula>AND(ISNUMBER(#REF!),#REF!&lt;200)</formula>
    </cfRule>
    <cfRule type="expression" dxfId="0" priority="1051" stopIfTrue="1">
      <formula>AND(ISNUMBER(#REF!),#REF!&lt;200)</formula>
    </cfRule>
  </conditionalFormatting>
  <conditionalFormatting sqref="F14:F15 F17">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F27:F32 F37:F39 F34:F35">
    <cfRule type="expression" dxfId="0" priority="474" stopIfTrue="1">
      <formula>AND(ISNUMBER(#REF!),#REF!&lt;200)</formula>
    </cfRule>
    <cfRule type="expression" dxfId="0" priority="475" stopIfTrue="1">
      <formula>AND(ISNUMBER(#REF!),#REF!&lt;200)</formula>
    </cfRule>
    <cfRule type="expression" dxfId="0" priority="476" stopIfTrue="1">
      <formula>AND(ISNUMBER(#REF!),#REF!&lt;200)</formula>
    </cfRule>
    <cfRule type="expression" dxfId="0" priority="477" stopIfTrue="1">
      <formula>AND(ISNUMBER(#REF!),#REF!&lt;200)</formula>
    </cfRule>
  </conditionalFormatting>
  <conditionalFormatting sqref="H118 F118">
    <cfRule type="expression" dxfId="0" priority="502" stopIfTrue="1">
      <formula>AND(ISNUMBER(#REF!),#REF!&lt;200)</formula>
    </cfRule>
  </conditionalFormatting>
  <conditionalFormatting sqref="F129 H129">
    <cfRule type="expression" dxfId="0" priority="115" stopIfTrue="1">
      <formula>AND(ISNUMBER(#REF!),#REF!&lt;200)</formula>
    </cfRule>
    <cfRule type="expression" dxfId="0" priority="116"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K13:K40 K42:K72 K74:K82 K84:K119 K121:K178"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IU145"/>
  <sheetViews>
    <sheetView zoomScale="85" zoomScaleNormal="85" workbookViewId="0">
      <pane ySplit="7" topLeftCell="A8" activePane="bottomLeft" state="frozen"/>
      <selection/>
      <selection pane="bottomLeft" activeCell="A2" sqref="A2:R2"/>
    </sheetView>
  </sheetViews>
  <sheetFormatPr defaultColWidth="9" defaultRowHeight="15"/>
  <cols>
    <col min="1" max="1" width="39.1083333333333" style="14" customWidth="1"/>
    <col min="2" max="2" width="6.5" style="14" customWidth="1"/>
    <col min="3" max="3" width="5" style="15" customWidth="1"/>
    <col min="4" max="4" width="6" style="15" customWidth="1"/>
    <col min="5" max="5" width="5.375" style="15" customWidth="1"/>
    <col min="6" max="6" width="5.5" style="15" customWidth="1"/>
    <col min="7" max="7" width="76.475" style="15" customWidth="1"/>
    <col min="8" max="8" width="4.625" style="15" customWidth="1"/>
    <col min="9" max="9" width="6.5" style="16" customWidth="1"/>
    <col min="10" max="10" width="8.25" style="16" customWidth="1"/>
    <col min="11" max="11" width="14.25" style="17" customWidth="1"/>
    <col min="12" max="12" width="10.125" style="17" customWidth="1"/>
    <col min="13" max="13" width="5.875" style="17" customWidth="1"/>
    <col min="14" max="14" width="10.375" style="17" customWidth="1"/>
    <col min="15" max="15" width="8.375" style="17" customWidth="1"/>
    <col min="16" max="16" width="10.625" style="17" customWidth="1"/>
    <col min="17" max="17" width="6.875" style="17" customWidth="1"/>
    <col min="18" max="18" width="5.5" style="14" customWidth="1"/>
    <col min="19" max="19" width="9" style="14"/>
    <col min="20" max="20" width="14.125" style="14"/>
    <col min="21" max="240" width="9" style="14"/>
  </cols>
  <sheetData>
    <row r="1" ht="18.75" spans="1:1">
      <c r="A1" s="18"/>
    </row>
    <row r="2" s="1" customFormat="1" ht="27" spans="1:18">
      <c r="A2" s="19" t="s">
        <v>400</v>
      </c>
      <c r="B2" s="19"/>
      <c r="C2" s="19"/>
      <c r="D2" s="19"/>
      <c r="E2" s="19"/>
      <c r="F2" s="19"/>
      <c r="G2" s="19"/>
      <c r="H2" s="19"/>
      <c r="I2" s="19"/>
      <c r="J2" s="19"/>
      <c r="K2" s="19"/>
      <c r="L2" s="19"/>
      <c r="M2" s="19"/>
      <c r="N2" s="19"/>
      <c r="O2" s="19"/>
      <c r="P2" s="19"/>
      <c r="Q2" s="19"/>
      <c r="R2" s="19"/>
    </row>
    <row r="3" s="1" customFormat="1" ht="25.5" spans="1:18">
      <c r="A3" s="20"/>
      <c r="B3" s="20"/>
      <c r="C3" s="20"/>
      <c r="D3" s="20"/>
      <c r="E3" s="20"/>
      <c r="F3" s="20"/>
      <c r="G3" s="20"/>
      <c r="H3" s="21"/>
      <c r="I3" s="21"/>
      <c r="J3" s="21"/>
      <c r="K3" s="21"/>
      <c r="L3" s="21"/>
      <c r="M3" s="21"/>
      <c r="N3" s="21"/>
      <c r="O3" s="21"/>
      <c r="P3" s="21"/>
      <c r="Q3" s="21"/>
      <c r="R3" s="21"/>
    </row>
    <row r="4" s="2" customFormat="1" spans="1:255">
      <c r="A4" s="22" t="s">
        <v>2</v>
      </c>
      <c r="B4" s="21"/>
      <c r="C4" s="21"/>
      <c r="D4" s="21"/>
      <c r="E4" s="21"/>
      <c r="F4" s="21"/>
      <c r="G4" s="23"/>
      <c r="H4" s="21"/>
      <c r="I4" s="21"/>
      <c r="J4" s="21"/>
      <c r="K4" s="21"/>
      <c r="L4" s="21"/>
      <c r="M4" s="21"/>
      <c r="N4" s="21"/>
      <c r="O4" s="21"/>
      <c r="P4" s="50"/>
      <c r="Q4" s="50"/>
      <c r="R4" s="5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3" customFormat="1" spans="1:240">
      <c r="A5" s="24" t="s">
        <v>3</v>
      </c>
      <c r="B5" s="24" t="s">
        <v>4</v>
      </c>
      <c r="C5" s="24" t="s">
        <v>5</v>
      </c>
      <c r="D5" s="24"/>
      <c r="E5" s="24" t="s">
        <v>6</v>
      </c>
      <c r="F5" s="24"/>
      <c r="G5" s="25"/>
      <c r="H5" s="26" t="s">
        <v>7</v>
      </c>
      <c r="I5" s="51" t="s">
        <v>8</v>
      </c>
      <c r="J5" s="51"/>
      <c r="K5" s="52" t="s">
        <v>9</v>
      </c>
      <c r="L5" s="53" t="s">
        <v>10</v>
      </c>
      <c r="M5" s="53"/>
      <c r="N5" s="53"/>
      <c r="O5" s="53"/>
      <c r="P5" s="53"/>
      <c r="Q5" s="60" t="s">
        <v>11</v>
      </c>
      <c r="R5" s="24" t="s">
        <v>12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3" customFormat="1" ht="38.25" spans="1:240">
      <c r="A6" s="24"/>
      <c r="B6" s="24"/>
      <c r="C6" s="24" t="s">
        <v>13</v>
      </c>
      <c r="D6" s="24" t="s">
        <v>14</v>
      </c>
      <c r="E6" s="24" t="s">
        <v>15</v>
      </c>
      <c r="F6" s="24" t="s">
        <v>16</v>
      </c>
      <c r="G6" s="24" t="s">
        <v>17</v>
      </c>
      <c r="H6" s="27"/>
      <c r="I6" s="51" t="s">
        <v>18</v>
      </c>
      <c r="J6" s="51" t="s">
        <v>19</v>
      </c>
      <c r="K6" s="52"/>
      <c r="L6" s="54" t="s">
        <v>20</v>
      </c>
      <c r="M6" s="54" t="s">
        <v>21</v>
      </c>
      <c r="N6" s="54" t="s">
        <v>22</v>
      </c>
      <c r="O6" s="54" t="s">
        <v>23</v>
      </c>
      <c r="P6" s="54" t="s">
        <v>24</v>
      </c>
      <c r="Q6" s="61"/>
      <c r="R6" s="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4" customFormat="1" spans="1:18">
      <c r="A7" s="28" t="s">
        <v>25</v>
      </c>
      <c r="B7" s="29">
        <f>B8+B47+B65+B72+B76+B86+B110+B135</f>
        <v>112</v>
      </c>
      <c r="C7" s="29" t="s">
        <v>26</v>
      </c>
      <c r="D7" s="29" t="s">
        <v>26</v>
      </c>
      <c r="E7" s="29" t="s">
        <v>27</v>
      </c>
      <c r="F7" s="29" t="s">
        <v>26</v>
      </c>
      <c r="G7" s="29" t="s">
        <v>26</v>
      </c>
      <c r="H7" s="29" t="s">
        <v>26</v>
      </c>
      <c r="I7" s="29" t="s">
        <v>26</v>
      </c>
      <c r="J7" s="29" t="s">
        <v>26</v>
      </c>
      <c r="K7" s="55">
        <f t="shared" ref="K7:P7" si="0">K8+K47+K65+K72+K76+K86+K110+K135</f>
        <v>94794.83</v>
      </c>
      <c r="L7" s="55">
        <f t="shared" si="0"/>
        <v>4410</v>
      </c>
      <c r="M7" s="55">
        <f t="shared" si="0"/>
        <v>0</v>
      </c>
      <c r="N7" s="55">
        <f t="shared" si="0"/>
        <v>83920.86</v>
      </c>
      <c r="O7" s="55">
        <f t="shared" si="0"/>
        <v>40</v>
      </c>
      <c r="P7" s="55">
        <f t="shared" si="0"/>
        <v>6423.97</v>
      </c>
      <c r="Q7" s="55"/>
      <c r="R7" s="29"/>
    </row>
    <row r="8" s="5" customFormat="1" spans="1:255">
      <c r="A8" s="30" t="s">
        <v>28</v>
      </c>
      <c r="B8" s="29">
        <f>B9+B20+B32+B40+B44</f>
        <v>15</v>
      </c>
      <c r="C8" s="29"/>
      <c r="D8" s="29"/>
      <c r="E8" s="29"/>
      <c r="F8" s="29"/>
      <c r="G8" s="29" t="s">
        <v>26</v>
      </c>
      <c r="H8" s="29" t="s">
        <v>26</v>
      </c>
      <c r="I8" s="29" t="s">
        <v>26</v>
      </c>
      <c r="J8" s="29" t="s">
        <v>26</v>
      </c>
      <c r="K8" s="55">
        <f t="shared" ref="K8:P8" si="1">K9+K20+K32+K40+K44</f>
        <v>49384</v>
      </c>
      <c r="L8" s="55">
        <f t="shared" si="1"/>
        <v>570</v>
      </c>
      <c r="M8" s="55">
        <f t="shared" si="1"/>
        <v>0</v>
      </c>
      <c r="N8" s="55">
        <f t="shared" si="1"/>
        <v>48814</v>
      </c>
      <c r="O8" s="55">
        <f t="shared" si="1"/>
        <v>0</v>
      </c>
      <c r="P8" s="55">
        <f t="shared" si="1"/>
        <v>0</v>
      </c>
      <c r="Q8" s="55"/>
      <c r="R8" s="2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ht="13.5" spans="1:18">
      <c r="A9" s="31" t="s">
        <v>29</v>
      </c>
      <c r="B9" s="32">
        <f>B10+B13+B16+B18</f>
        <v>5</v>
      </c>
      <c r="C9" s="32" t="s">
        <v>26</v>
      </c>
      <c r="D9" s="32" t="s">
        <v>26</v>
      </c>
      <c r="E9" s="32"/>
      <c r="F9" s="32"/>
      <c r="G9" s="33"/>
      <c r="H9" s="29" t="s">
        <v>26</v>
      </c>
      <c r="I9" s="29" t="s">
        <v>26</v>
      </c>
      <c r="J9" s="29" t="s">
        <v>26</v>
      </c>
      <c r="K9" s="35">
        <f t="shared" ref="K9:P9" si="2">K10+K13+K16+K18</f>
        <v>31860</v>
      </c>
      <c r="L9" s="35">
        <f t="shared" si="2"/>
        <v>0</v>
      </c>
      <c r="M9" s="35">
        <f t="shared" si="2"/>
        <v>0</v>
      </c>
      <c r="N9" s="35">
        <f t="shared" si="2"/>
        <v>31860</v>
      </c>
      <c r="O9" s="35">
        <f t="shared" si="2"/>
        <v>0</v>
      </c>
      <c r="P9" s="35">
        <f t="shared" si="2"/>
        <v>0</v>
      </c>
      <c r="Q9" s="35"/>
      <c r="R9" s="32"/>
    </row>
    <row r="10" ht="13.5" spans="1:18">
      <c r="A10" s="31" t="s">
        <v>30</v>
      </c>
      <c r="B10" s="34">
        <f>SUM(B11:B12)</f>
        <v>2</v>
      </c>
      <c r="C10" s="32" t="s">
        <v>26</v>
      </c>
      <c r="D10" s="32" t="s">
        <v>26</v>
      </c>
      <c r="E10" s="32" t="s">
        <v>31</v>
      </c>
      <c r="F10" s="35">
        <f t="shared" ref="F10:P10" si="3">SUM(F11:F12)</f>
        <v>21.4</v>
      </c>
      <c r="G10" s="36" t="s">
        <v>32</v>
      </c>
      <c r="H10" s="32"/>
      <c r="I10" s="34">
        <f t="shared" si="3"/>
        <v>0</v>
      </c>
      <c r="J10" s="34">
        <f t="shared" si="3"/>
        <v>0</v>
      </c>
      <c r="K10" s="35">
        <f t="shared" si="3"/>
        <v>15000</v>
      </c>
      <c r="L10" s="35">
        <f t="shared" si="3"/>
        <v>0</v>
      </c>
      <c r="M10" s="35">
        <f t="shared" si="3"/>
        <v>0</v>
      </c>
      <c r="N10" s="35">
        <f t="shared" si="3"/>
        <v>15000</v>
      </c>
      <c r="O10" s="35">
        <f t="shared" si="3"/>
        <v>0</v>
      </c>
      <c r="P10" s="35">
        <f t="shared" si="3"/>
        <v>0</v>
      </c>
      <c r="Q10" s="35"/>
      <c r="R10" s="32"/>
    </row>
    <row r="11" s="6" customFormat="1" spans="1:240">
      <c r="A11" s="37" t="s">
        <v>33</v>
      </c>
      <c r="B11" s="38">
        <v>1</v>
      </c>
      <c r="C11" s="33" t="s">
        <v>34</v>
      </c>
      <c r="D11" s="33"/>
      <c r="E11" s="32" t="s">
        <v>31</v>
      </c>
      <c r="F11" s="38">
        <v>20</v>
      </c>
      <c r="G11" s="37" t="s">
        <v>35</v>
      </c>
      <c r="H11" s="39">
        <v>2024</v>
      </c>
      <c r="I11" s="56"/>
      <c r="J11" s="57"/>
      <c r="K11" s="35">
        <f t="shared" ref="K11:K15" si="4">L11+M11+N11+O11+P11</f>
        <v>9000</v>
      </c>
      <c r="L11" s="35"/>
      <c r="M11" s="35"/>
      <c r="N11" s="35">
        <v>9000</v>
      </c>
      <c r="O11" s="35"/>
      <c r="P11" s="35"/>
      <c r="Q11" s="35" t="s">
        <v>37</v>
      </c>
      <c r="R11" s="3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6" customFormat="1" ht="21" spans="1:240">
      <c r="A12" s="33" t="s">
        <v>38</v>
      </c>
      <c r="B12" s="40">
        <v>1</v>
      </c>
      <c r="C12" s="33" t="s">
        <v>34</v>
      </c>
      <c r="D12" s="33"/>
      <c r="E12" s="32" t="s">
        <v>31</v>
      </c>
      <c r="F12" s="32">
        <v>1.4</v>
      </c>
      <c r="G12" s="37" t="s">
        <v>39</v>
      </c>
      <c r="H12" s="39">
        <v>2024</v>
      </c>
      <c r="I12" s="34"/>
      <c r="J12" s="34"/>
      <c r="K12" s="35">
        <f t="shared" si="4"/>
        <v>6000</v>
      </c>
      <c r="L12" s="35"/>
      <c r="M12" s="35"/>
      <c r="N12" s="35">
        <v>6000</v>
      </c>
      <c r="O12" s="35"/>
      <c r="P12" s="35"/>
      <c r="Q12" s="35" t="s">
        <v>37</v>
      </c>
      <c r="R12" s="3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ht="13.5" spans="1:18">
      <c r="A13" s="31" t="s">
        <v>40</v>
      </c>
      <c r="B13" s="34">
        <f>SUM(B14:B15)</f>
        <v>2</v>
      </c>
      <c r="C13" s="33"/>
      <c r="D13" s="33"/>
      <c r="E13" s="32" t="s">
        <v>31</v>
      </c>
      <c r="F13" s="35">
        <f t="shared" ref="F13:P13" si="5">SUM(F14:F15)</f>
        <v>18.6</v>
      </c>
      <c r="G13" s="33" t="s">
        <v>41</v>
      </c>
      <c r="H13" s="32"/>
      <c r="I13" s="34">
        <f t="shared" si="5"/>
        <v>0</v>
      </c>
      <c r="J13" s="34">
        <f t="shared" si="5"/>
        <v>0</v>
      </c>
      <c r="K13" s="35">
        <f t="shared" si="5"/>
        <v>9200</v>
      </c>
      <c r="L13" s="35">
        <f t="shared" si="5"/>
        <v>0</v>
      </c>
      <c r="M13" s="35">
        <f t="shared" si="5"/>
        <v>0</v>
      </c>
      <c r="N13" s="35">
        <f t="shared" si="5"/>
        <v>9200</v>
      </c>
      <c r="O13" s="35">
        <f t="shared" si="5"/>
        <v>0</v>
      </c>
      <c r="P13" s="35">
        <f t="shared" si="5"/>
        <v>0</v>
      </c>
      <c r="Q13" s="35" t="s">
        <v>37</v>
      </c>
      <c r="R13" s="32"/>
    </row>
    <row r="14" s="6" customFormat="1" ht="21" spans="1:240">
      <c r="A14" s="33" t="s">
        <v>42</v>
      </c>
      <c r="B14" s="40">
        <v>1</v>
      </c>
      <c r="C14" s="33"/>
      <c r="D14" s="33"/>
      <c r="E14" s="32" t="s">
        <v>31</v>
      </c>
      <c r="F14" s="32">
        <v>10</v>
      </c>
      <c r="G14" s="37" t="s">
        <v>43</v>
      </c>
      <c r="H14" s="39">
        <v>2024</v>
      </c>
      <c r="I14" s="34"/>
      <c r="J14" s="34"/>
      <c r="K14" s="35">
        <f t="shared" si="4"/>
        <v>4000</v>
      </c>
      <c r="L14" s="35"/>
      <c r="M14" s="35"/>
      <c r="N14" s="35">
        <v>4000</v>
      </c>
      <c r="O14" s="35"/>
      <c r="P14" s="35"/>
      <c r="Q14" s="35" t="s">
        <v>37</v>
      </c>
      <c r="R14" s="3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6" customFormat="1" spans="1:240">
      <c r="A15" s="33" t="s">
        <v>45</v>
      </c>
      <c r="B15" s="40">
        <v>1</v>
      </c>
      <c r="C15" s="33"/>
      <c r="D15" s="33"/>
      <c r="E15" s="32" t="s">
        <v>31</v>
      </c>
      <c r="F15" s="32">
        <v>8.6</v>
      </c>
      <c r="G15" s="37" t="s">
        <v>46</v>
      </c>
      <c r="H15" s="39">
        <v>2024</v>
      </c>
      <c r="I15" s="34"/>
      <c r="J15" s="34"/>
      <c r="K15" s="35">
        <f t="shared" si="4"/>
        <v>5200</v>
      </c>
      <c r="L15" s="35"/>
      <c r="M15" s="35"/>
      <c r="N15" s="35">
        <v>5200</v>
      </c>
      <c r="O15" s="35"/>
      <c r="P15" s="35"/>
      <c r="Q15" s="35" t="s">
        <v>37</v>
      </c>
      <c r="R15" s="3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ht="13.5" spans="1:18">
      <c r="A16" s="31" t="s">
        <v>47</v>
      </c>
      <c r="B16" s="34">
        <f>SUM(B17:B17)</f>
        <v>1</v>
      </c>
      <c r="C16" s="33"/>
      <c r="D16" s="33"/>
      <c r="E16" s="32" t="s">
        <v>31</v>
      </c>
      <c r="F16" s="35">
        <f t="shared" ref="F16:P16" si="6">SUM(F17:F17)</f>
        <v>0.12</v>
      </c>
      <c r="G16" s="33" t="s">
        <v>48</v>
      </c>
      <c r="H16" s="32"/>
      <c r="I16" s="34">
        <f t="shared" si="6"/>
        <v>0</v>
      </c>
      <c r="J16" s="34">
        <f t="shared" si="6"/>
        <v>0</v>
      </c>
      <c r="K16" s="35">
        <f t="shared" si="6"/>
        <v>600</v>
      </c>
      <c r="L16" s="35">
        <f t="shared" si="6"/>
        <v>0</v>
      </c>
      <c r="M16" s="35">
        <f t="shared" si="6"/>
        <v>0</v>
      </c>
      <c r="N16" s="35">
        <f t="shared" si="6"/>
        <v>600</v>
      </c>
      <c r="O16" s="35">
        <f t="shared" si="6"/>
        <v>0</v>
      </c>
      <c r="P16" s="35">
        <f t="shared" si="6"/>
        <v>0</v>
      </c>
      <c r="Q16" s="35" t="s">
        <v>37</v>
      </c>
      <c r="R16" s="32"/>
    </row>
    <row r="17" s="6" customFormat="1" ht="42" spans="1:240">
      <c r="A17" s="37" t="s">
        <v>49</v>
      </c>
      <c r="B17" s="40">
        <v>1</v>
      </c>
      <c r="C17" s="33" t="s">
        <v>34</v>
      </c>
      <c r="D17" s="33"/>
      <c r="E17" s="32" t="s">
        <v>31</v>
      </c>
      <c r="F17" s="40">
        <v>0.12</v>
      </c>
      <c r="G17" s="33" t="s">
        <v>50</v>
      </c>
      <c r="H17" s="39">
        <v>2024</v>
      </c>
      <c r="I17" s="34"/>
      <c r="J17" s="34"/>
      <c r="K17" s="35">
        <f t="shared" ref="K17:K24" si="7">L17+M17+N17+O17+P17</f>
        <v>600</v>
      </c>
      <c r="L17" s="35"/>
      <c r="M17" s="35"/>
      <c r="N17" s="35">
        <v>600</v>
      </c>
      <c r="O17" s="35"/>
      <c r="P17" s="35"/>
      <c r="Q17" s="35" t="s">
        <v>37</v>
      </c>
      <c r="R17" s="3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ht="13.5" spans="1:18">
      <c r="A18" s="31" t="s">
        <v>51</v>
      </c>
      <c r="B18" s="34">
        <f>SUM(B19:B19)</f>
        <v>0</v>
      </c>
      <c r="C18" s="33"/>
      <c r="D18" s="33"/>
      <c r="E18" s="32" t="s">
        <v>31</v>
      </c>
      <c r="F18" s="35">
        <f t="shared" ref="F18:P18" si="8">SUM(F19:F19)</f>
        <v>0</v>
      </c>
      <c r="G18" s="41" t="s">
        <v>52</v>
      </c>
      <c r="H18" s="32"/>
      <c r="I18" s="34">
        <f t="shared" si="8"/>
        <v>0</v>
      </c>
      <c r="J18" s="34">
        <f t="shared" si="8"/>
        <v>0</v>
      </c>
      <c r="K18" s="35">
        <f t="shared" si="8"/>
        <v>7060</v>
      </c>
      <c r="L18" s="35">
        <f t="shared" si="8"/>
        <v>0</v>
      </c>
      <c r="M18" s="35">
        <f t="shared" si="8"/>
        <v>0</v>
      </c>
      <c r="N18" s="35">
        <f t="shared" si="8"/>
        <v>7060</v>
      </c>
      <c r="O18" s="35">
        <f t="shared" si="8"/>
        <v>0</v>
      </c>
      <c r="P18" s="35">
        <f t="shared" si="8"/>
        <v>0</v>
      </c>
      <c r="Q18" s="35" t="s">
        <v>37</v>
      </c>
      <c r="R18" s="32"/>
    </row>
    <row r="19" s="6" customFormat="1" ht="21" spans="1:240">
      <c r="A19" s="33" t="s">
        <v>53</v>
      </c>
      <c r="B19" s="40"/>
      <c r="C19" s="33"/>
      <c r="D19" s="33"/>
      <c r="E19" s="32"/>
      <c r="F19" s="32"/>
      <c r="G19" s="33" t="s">
        <v>54</v>
      </c>
      <c r="H19" s="39">
        <v>2024</v>
      </c>
      <c r="I19" s="34"/>
      <c r="J19" s="34"/>
      <c r="K19" s="35">
        <f t="shared" si="7"/>
        <v>7060</v>
      </c>
      <c r="L19" s="35"/>
      <c r="M19" s="35"/>
      <c r="N19" s="35">
        <v>7060</v>
      </c>
      <c r="O19" s="35"/>
      <c r="P19" s="35"/>
      <c r="Q19" s="35" t="s">
        <v>37</v>
      </c>
      <c r="R19" s="3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ht="13.5" spans="1:18">
      <c r="A20" s="31" t="s">
        <v>55</v>
      </c>
      <c r="B20" s="32">
        <f>B21+B23+B25+B27+B29+B30</f>
        <v>4</v>
      </c>
      <c r="C20" s="33"/>
      <c r="D20" s="32" t="s">
        <v>26</v>
      </c>
      <c r="E20" s="32" t="s">
        <v>26</v>
      </c>
      <c r="F20" s="32" t="s">
        <v>26</v>
      </c>
      <c r="G20" s="33"/>
      <c r="H20" s="32"/>
      <c r="I20" s="32">
        <f t="shared" ref="I20:P20" si="9">I21+I23+I25+I27+I29+I30</f>
        <v>9340</v>
      </c>
      <c r="J20" s="32">
        <f t="shared" si="9"/>
        <v>37360</v>
      </c>
      <c r="K20" s="32">
        <f t="shared" si="9"/>
        <v>7400</v>
      </c>
      <c r="L20" s="32">
        <f t="shared" si="9"/>
        <v>0</v>
      </c>
      <c r="M20" s="32">
        <f t="shared" si="9"/>
        <v>0</v>
      </c>
      <c r="N20" s="32">
        <f t="shared" si="9"/>
        <v>7400</v>
      </c>
      <c r="O20" s="32">
        <f t="shared" si="9"/>
        <v>0</v>
      </c>
      <c r="P20" s="32">
        <f t="shared" si="9"/>
        <v>0</v>
      </c>
      <c r="Q20" s="35" t="s">
        <v>37</v>
      </c>
      <c r="R20" s="32"/>
    </row>
    <row r="21" ht="13.5" spans="1:18">
      <c r="A21" s="31" t="s">
        <v>56</v>
      </c>
      <c r="B21" s="40">
        <v>1</v>
      </c>
      <c r="C21" s="32"/>
      <c r="D21" s="32"/>
      <c r="E21" s="32" t="s">
        <v>57</v>
      </c>
      <c r="F21" s="32">
        <v>1</v>
      </c>
      <c r="G21" s="33" t="s">
        <v>58</v>
      </c>
      <c r="H21" s="32"/>
      <c r="I21" s="34">
        <v>2340</v>
      </c>
      <c r="J21" s="34">
        <f>I21*4</f>
        <v>9360</v>
      </c>
      <c r="K21" s="35">
        <f t="shared" si="7"/>
        <v>3600</v>
      </c>
      <c r="L21" s="35"/>
      <c r="M21" s="35"/>
      <c r="N21" s="35">
        <f>SUM(N22)</f>
        <v>3600</v>
      </c>
      <c r="O21" s="35"/>
      <c r="P21" s="35"/>
      <c r="Q21" s="35" t="s">
        <v>37</v>
      </c>
      <c r="R21" s="32"/>
    </row>
    <row r="22" s="6" customFormat="1" ht="31.5" spans="1:240">
      <c r="A22" s="42" t="s">
        <v>59</v>
      </c>
      <c r="B22" s="40">
        <v>1</v>
      </c>
      <c r="C22" s="33" t="s">
        <v>34</v>
      </c>
      <c r="D22" s="32"/>
      <c r="E22" s="32" t="s">
        <v>57</v>
      </c>
      <c r="F22" s="32">
        <v>1</v>
      </c>
      <c r="G22" s="33" t="s">
        <v>60</v>
      </c>
      <c r="H22" s="39">
        <v>2024</v>
      </c>
      <c r="I22" s="34"/>
      <c r="J22" s="34"/>
      <c r="K22" s="35">
        <f t="shared" si="7"/>
        <v>3600</v>
      </c>
      <c r="L22" s="35"/>
      <c r="M22" s="35"/>
      <c r="N22" s="58">
        <v>3600</v>
      </c>
      <c r="O22" s="35"/>
      <c r="P22" s="35"/>
      <c r="Q22" s="35" t="s">
        <v>37</v>
      </c>
      <c r="R22" s="3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ht="13.5" spans="1:18">
      <c r="A23" s="31" t="s">
        <v>61</v>
      </c>
      <c r="B23" s="40">
        <v>1</v>
      </c>
      <c r="C23" s="32"/>
      <c r="D23" s="32"/>
      <c r="E23" s="32" t="s">
        <v>62</v>
      </c>
      <c r="F23" s="32">
        <v>2</v>
      </c>
      <c r="G23" s="33" t="s">
        <v>63</v>
      </c>
      <c r="H23" s="32"/>
      <c r="I23" s="34">
        <v>3460</v>
      </c>
      <c r="J23" s="34">
        <f t="shared" ref="J23:J28" si="10">I23*4</f>
        <v>13840</v>
      </c>
      <c r="K23" s="35">
        <f t="shared" si="7"/>
        <v>2200</v>
      </c>
      <c r="L23" s="35">
        <f t="shared" ref="L23:P23" si="11">SUM(L24)</f>
        <v>0</v>
      </c>
      <c r="M23" s="35">
        <f t="shared" si="11"/>
        <v>0</v>
      </c>
      <c r="N23" s="35">
        <f t="shared" si="11"/>
        <v>2200</v>
      </c>
      <c r="O23" s="35">
        <f t="shared" si="11"/>
        <v>0</v>
      </c>
      <c r="P23" s="35">
        <f t="shared" si="11"/>
        <v>0</v>
      </c>
      <c r="Q23" s="35" t="s">
        <v>37</v>
      </c>
      <c r="R23" s="32"/>
    </row>
    <row r="24" s="6" customFormat="1" ht="52.5" spans="1:240">
      <c r="A24" s="42" t="s">
        <v>64</v>
      </c>
      <c r="B24" s="40">
        <v>1</v>
      </c>
      <c r="C24" s="33" t="s">
        <v>34</v>
      </c>
      <c r="D24" s="32"/>
      <c r="E24" s="32" t="s">
        <v>62</v>
      </c>
      <c r="F24" s="32">
        <v>2</v>
      </c>
      <c r="G24" s="33" t="s">
        <v>65</v>
      </c>
      <c r="H24" s="39">
        <v>2024</v>
      </c>
      <c r="I24" s="34"/>
      <c r="J24" s="34"/>
      <c r="K24" s="35">
        <f t="shared" si="7"/>
        <v>2200</v>
      </c>
      <c r="L24" s="35"/>
      <c r="M24" s="35"/>
      <c r="N24" s="35">
        <v>2200</v>
      </c>
      <c r="O24" s="35"/>
      <c r="P24" s="35"/>
      <c r="Q24" s="35" t="s">
        <v>37</v>
      </c>
      <c r="R24" s="3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row>
    <row r="25" ht="13.5" spans="1:18">
      <c r="A25" s="31" t="s">
        <v>66</v>
      </c>
      <c r="B25" s="34">
        <f>SUM(B26:B26)</f>
        <v>0</v>
      </c>
      <c r="C25" s="32"/>
      <c r="D25" s="32"/>
      <c r="E25" s="32" t="s">
        <v>57</v>
      </c>
      <c r="F25" s="32">
        <f t="shared" ref="F25:P25" si="12">SUM(F26:F26)</f>
        <v>0</v>
      </c>
      <c r="G25" s="33" t="s">
        <v>67</v>
      </c>
      <c r="H25" s="32"/>
      <c r="I25" s="34">
        <f t="shared" si="12"/>
        <v>0</v>
      </c>
      <c r="J25" s="34">
        <f t="shared" si="12"/>
        <v>0</v>
      </c>
      <c r="K25" s="35">
        <f t="shared" si="12"/>
        <v>1000</v>
      </c>
      <c r="L25" s="35">
        <f t="shared" si="12"/>
        <v>0</v>
      </c>
      <c r="M25" s="35">
        <f t="shared" si="12"/>
        <v>0</v>
      </c>
      <c r="N25" s="35">
        <f t="shared" si="12"/>
        <v>1000</v>
      </c>
      <c r="O25" s="35">
        <f t="shared" si="12"/>
        <v>0</v>
      </c>
      <c r="P25" s="35">
        <f t="shared" si="12"/>
        <v>0</v>
      </c>
      <c r="Q25" s="35" t="s">
        <v>37</v>
      </c>
      <c r="R25" s="32"/>
    </row>
    <row r="26" s="6" customFormat="1" ht="21" spans="1:240">
      <c r="A26" s="33" t="s">
        <v>68</v>
      </c>
      <c r="B26" s="40"/>
      <c r="C26" s="33"/>
      <c r="D26" s="32"/>
      <c r="E26" s="32"/>
      <c r="F26" s="32"/>
      <c r="G26" s="33" t="s">
        <v>69</v>
      </c>
      <c r="H26" s="39">
        <v>2024</v>
      </c>
      <c r="I26" s="34"/>
      <c r="J26" s="34"/>
      <c r="K26" s="35">
        <f t="shared" ref="K26:K28" si="13">L26+M26+N26+O26+P26</f>
        <v>1000</v>
      </c>
      <c r="L26" s="35"/>
      <c r="M26" s="35"/>
      <c r="N26" s="35">
        <v>1000</v>
      </c>
      <c r="O26" s="35"/>
      <c r="P26" s="35"/>
      <c r="Q26" s="35" t="s">
        <v>37</v>
      </c>
      <c r="R26" s="3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ht="13.5" spans="1:18">
      <c r="A27" s="31" t="s">
        <v>70</v>
      </c>
      <c r="B27" s="40">
        <v>1</v>
      </c>
      <c r="C27" s="32"/>
      <c r="D27" s="32"/>
      <c r="E27" s="32" t="s">
        <v>71</v>
      </c>
      <c r="F27" s="32">
        <v>10</v>
      </c>
      <c r="G27" s="33" t="s">
        <v>72</v>
      </c>
      <c r="H27" s="32"/>
      <c r="I27" s="34">
        <v>3540</v>
      </c>
      <c r="J27" s="34">
        <f t="shared" si="10"/>
        <v>14160</v>
      </c>
      <c r="K27" s="35">
        <f t="shared" si="13"/>
        <v>600</v>
      </c>
      <c r="L27" s="35">
        <f t="shared" ref="L27:P27" si="14">SUM(L28)</f>
        <v>0</v>
      </c>
      <c r="M27" s="35">
        <f t="shared" si="14"/>
        <v>0</v>
      </c>
      <c r="N27" s="35">
        <f t="shared" si="14"/>
        <v>600</v>
      </c>
      <c r="O27" s="35">
        <f t="shared" si="14"/>
        <v>0</v>
      </c>
      <c r="P27" s="35">
        <f t="shared" si="14"/>
        <v>0</v>
      </c>
      <c r="Q27" s="35" t="s">
        <v>37</v>
      </c>
      <c r="R27" s="32"/>
    </row>
    <row r="28" s="6" customFormat="1" spans="1:240">
      <c r="A28" s="42" t="s">
        <v>73</v>
      </c>
      <c r="B28" s="40">
        <v>1</v>
      </c>
      <c r="C28" s="33" t="s">
        <v>34</v>
      </c>
      <c r="D28" s="32"/>
      <c r="E28" s="32" t="s">
        <v>71</v>
      </c>
      <c r="F28" s="32">
        <v>10</v>
      </c>
      <c r="G28" s="43" t="s">
        <v>74</v>
      </c>
      <c r="H28" s="39">
        <v>2024</v>
      </c>
      <c r="I28" s="34">
        <v>3540</v>
      </c>
      <c r="J28" s="34">
        <f t="shared" si="10"/>
        <v>14160</v>
      </c>
      <c r="K28" s="35">
        <f t="shared" si="13"/>
        <v>600</v>
      </c>
      <c r="L28" s="35"/>
      <c r="M28" s="35"/>
      <c r="N28" s="35">
        <v>600</v>
      </c>
      <c r="O28" s="35"/>
      <c r="P28" s="35"/>
      <c r="Q28" s="35" t="s">
        <v>37</v>
      </c>
      <c r="R28" s="3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row>
    <row r="29" ht="13.5" spans="1:18">
      <c r="A29" s="31" t="s">
        <v>76</v>
      </c>
      <c r="B29" s="32"/>
      <c r="C29" s="32"/>
      <c r="D29" s="32"/>
      <c r="E29" s="32" t="s">
        <v>31</v>
      </c>
      <c r="F29" s="32"/>
      <c r="G29" s="32"/>
      <c r="H29" s="44"/>
      <c r="I29" s="34"/>
      <c r="J29" s="34"/>
      <c r="K29" s="35"/>
      <c r="L29" s="35"/>
      <c r="M29" s="35"/>
      <c r="N29" s="35"/>
      <c r="O29" s="35"/>
      <c r="P29" s="35"/>
      <c r="Q29" s="35"/>
      <c r="R29" s="32"/>
    </row>
    <row r="30" ht="13.5" spans="1:18">
      <c r="A30" s="31" t="s">
        <v>77</v>
      </c>
      <c r="B30" s="40">
        <v>1</v>
      </c>
      <c r="C30" s="32"/>
      <c r="D30" s="32"/>
      <c r="E30" s="32" t="s">
        <v>78</v>
      </c>
      <c r="F30" s="32"/>
      <c r="G30" s="32"/>
      <c r="H30" s="44"/>
      <c r="I30" s="40"/>
      <c r="J30" s="40"/>
      <c r="K30" s="35"/>
      <c r="L30" s="40"/>
      <c r="M30" s="35"/>
      <c r="N30" s="35"/>
      <c r="O30" s="35"/>
      <c r="P30" s="35"/>
      <c r="Q30" s="35"/>
      <c r="R30" s="32"/>
    </row>
    <row r="31" s="6" customFormat="1" spans="1:240">
      <c r="A31" s="42"/>
      <c r="B31" s="40"/>
      <c r="C31" s="33"/>
      <c r="D31" s="33"/>
      <c r="E31" s="32"/>
      <c r="F31" s="32"/>
      <c r="G31" s="43"/>
      <c r="H31" s="44"/>
      <c r="I31" s="40"/>
      <c r="J31" s="40"/>
      <c r="K31" s="35"/>
      <c r="L31" s="35"/>
      <c r="M31" s="35"/>
      <c r="N31" s="35"/>
      <c r="O31" s="35"/>
      <c r="P31" s="35"/>
      <c r="Q31" s="35"/>
      <c r="R31" s="3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row>
    <row r="32" ht="13.5" spans="1:18">
      <c r="A32" s="31" t="s">
        <v>79</v>
      </c>
      <c r="B32" s="32">
        <f>B33+B36+B38</f>
        <v>4</v>
      </c>
      <c r="C32" s="32"/>
      <c r="D32" s="32"/>
      <c r="E32" s="32" t="s">
        <v>80</v>
      </c>
      <c r="F32" s="32"/>
      <c r="G32" s="32"/>
      <c r="H32" s="44"/>
      <c r="I32" s="32">
        <f t="shared" ref="I32:P32" si="15">I33+I36+I38</f>
        <v>3845</v>
      </c>
      <c r="J32" s="32">
        <f t="shared" si="15"/>
        <v>14780</v>
      </c>
      <c r="K32" s="32">
        <f t="shared" si="15"/>
        <v>7640</v>
      </c>
      <c r="L32" s="32">
        <f t="shared" si="15"/>
        <v>0</v>
      </c>
      <c r="M32" s="32">
        <f t="shared" si="15"/>
        <v>0</v>
      </c>
      <c r="N32" s="35">
        <f t="shared" si="15"/>
        <v>7640</v>
      </c>
      <c r="O32" s="35">
        <f t="shared" si="15"/>
        <v>0</v>
      </c>
      <c r="P32" s="35">
        <f t="shared" si="15"/>
        <v>0</v>
      </c>
      <c r="Q32" s="35" t="s">
        <v>37</v>
      </c>
      <c r="R32" s="32"/>
    </row>
    <row r="33" ht="13.5" spans="1:18">
      <c r="A33" s="31" t="s">
        <v>81</v>
      </c>
      <c r="B33" s="34">
        <f>SUM(B34:B35)</f>
        <v>2</v>
      </c>
      <c r="C33" s="32"/>
      <c r="D33" s="32"/>
      <c r="E33" s="32" t="s">
        <v>80</v>
      </c>
      <c r="F33" s="34">
        <f t="shared" ref="F33:P33" si="16">SUM(F34:F35)</f>
        <v>2</v>
      </c>
      <c r="G33" s="33" t="s">
        <v>82</v>
      </c>
      <c r="H33" s="44"/>
      <c r="I33" s="34">
        <f t="shared" si="16"/>
        <v>0</v>
      </c>
      <c r="J33" s="34">
        <f t="shared" si="16"/>
        <v>0</v>
      </c>
      <c r="K33" s="35">
        <f t="shared" si="16"/>
        <v>6020</v>
      </c>
      <c r="L33" s="35">
        <f t="shared" si="16"/>
        <v>0</v>
      </c>
      <c r="M33" s="35">
        <f t="shared" si="16"/>
        <v>0</v>
      </c>
      <c r="N33" s="35">
        <f t="shared" si="16"/>
        <v>6020</v>
      </c>
      <c r="O33" s="35">
        <f t="shared" si="16"/>
        <v>0</v>
      </c>
      <c r="P33" s="35">
        <f t="shared" si="16"/>
        <v>0</v>
      </c>
      <c r="Q33" s="35" t="s">
        <v>37</v>
      </c>
      <c r="R33" s="32"/>
    </row>
    <row r="34" s="6" customFormat="1" spans="1:240">
      <c r="A34" s="42" t="s">
        <v>83</v>
      </c>
      <c r="B34" s="40">
        <v>1</v>
      </c>
      <c r="C34" s="33"/>
      <c r="D34" s="32"/>
      <c r="E34" s="32" t="s">
        <v>80</v>
      </c>
      <c r="F34" s="32">
        <v>1</v>
      </c>
      <c r="G34" s="42" t="s">
        <v>84</v>
      </c>
      <c r="H34" s="39">
        <v>2024</v>
      </c>
      <c r="I34" s="34"/>
      <c r="J34" s="34"/>
      <c r="K34" s="35">
        <f>L34+M34+N34+O34+P34</f>
        <v>4700</v>
      </c>
      <c r="L34" s="35"/>
      <c r="M34" s="35"/>
      <c r="N34" s="35">
        <v>4700</v>
      </c>
      <c r="O34" s="35"/>
      <c r="P34" s="35"/>
      <c r="Q34" s="35" t="s">
        <v>37</v>
      </c>
      <c r="R34" s="3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row>
    <row r="35" s="6" customFormat="1" ht="31.5" spans="1:240">
      <c r="A35" s="33" t="s">
        <v>85</v>
      </c>
      <c r="B35" s="40">
        <v>1</v>
      </c>
      <c r="C35" s="33"/>
      <c r="D35" s="32"/>
      <c r="E35" s="32" t="s">
        <v>80</v>
      </c>
      <c r="F35" s="32">
        <v>1</v>
      </c>
      <c r="G35" s="33" t="s">
        <v>86</v>
      </c>
      <c r="H35" s="39">
        <v>2024</v>
      </c>
      <c r="I35" s="34"/>
      <c r="J35" s="34"/>
      <c r="K35" s="35">
        <f>L35+M35+N35+O35+P35</f>
        <v>1320</v>
      </c>
      <c r="L35" s="35"/>
      <c r="M35" s="35"/>
      <c r="N35" s="35">
        <v>1320</v>
      </c>
      <c r="O35" s="35"/>
      <c r="P35" s="35"/>
      <c r="Q35" s="35" t="s">
        <v>37</v>
      </c>
      <c r="R35" s="3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row>
    <row r="36" ht="13.5" spans="1:18">
      <c r="A36" s="31" t="s">
        <v>87</v>
      </c>
      <c r="B36" s="34">
        <f>SUM(B37:B37)</f>
        <v>1</v>
      </c>
      <c r="C36" s="32" t="s">
        <v>26</v>
      </c>
      <c r="D36" s="32"/>
      <c r="E36" s="32" t="s">
        <v>80</v>
      </c>
      <c r="F36" s="34">
        <f t="shared" ref="F36:P36" si="17">SUM(F37:F37)</f>
        <v>3</v>
      </c>
      <c r="G36" s="43" t="s">
        <v>88</v>
      </c>
      <c r="H36" s="44"/>
      <c r="I36" s="34">
        <f t="shared" si="17"/>
        <v>200</v>
      </c>
      <c r="J36" s="34">
        <f t="shared" si="17"/>
        <v>200</v>
      </c>
      <c r="K36" s="35">
        <f t="shared" si="17"/>
        <v>20</v>
      </c>
      <c r="L36" s="35">
        <f t="shared" si="17"/>
        <v>0</v>
      </c>
      <c r="M36" s="35">
        <f t="shared" si="17"/>
        <v>0</v>
      </c>
      <c r="N36" s="35">
        <f t="shared" si="17"/>
        <v>20</v>
      </c>
      <c r="O36" s="35">
        <f t="shared" si="17"/>
        <v>0</v>
      </c>
      <c r="P36" s="35">
        <f t="shared" si="17"/>
        <v>0</v>
      </c>
      <c r="Q36" s="35"/>
      <c r="R36" s="32"/>
    </row>
    <row r="37" s="6" customFormat="1" spans="1:240">
      <c r="A37" s="33" t="s">
        <v>89</v>
      </c>
      <c r="B37" s="40">
        <v>1</v>
      </c>
      <c r="C37" s="33" t="s">
        <v>34</v>
      </c>
      <c r="D37" s="32"/>
      <c r="E37" s="32" t="s">
        <v>80</v>
      </c>
      <c r="F37" s="32">
        <v>3</v>
      </c>
      <c r="G37" s="43" t="s">
        <v>90</v>
      </c>
      <c r="H37" s="44">
        <v>2024</v>
      </c>
      <c r="I37" s="34">
        <v>200</v>
      </c>
      <c r="J37" s="34">
        <v>200</v>
      </c>
      <c r="K37" s="35">
        <f>L37+M37+N37+O37+P37</f>
        <v>20</v>
      </c>
      <c r="L37" s="35"/>
      <c r="M37" s="35"/>
      <c r="N37" s="35">
        <v>20</v>
      </c>
      <c r="O37" s="35"/>
      <c r="P37" s="35"/>
      <c r="Q37" s="35" t="s">
        <v>91</v>
      </c>
      <c r="R37" s="3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ht="13.5" spans="1:18">
      <c r="A38" s="31" t="s">
        <v>92</v>
      </c>
      <c r="B38" s="32">
        <f>SUM(B39:B39)</f>
        <v>1</v>
      </c>
      <c r="C38" s="34">
        <f>SUM(C39:C39)</f>
        <v>0</v>
      </c>
      <c r="D38" s="32"/>
      <c r="E38" s="32" t="s">
        <v>80</v>
      </c>
      <c r="F38" s="32">
        <f>SUM(F39:F39)</f>
        <v>16</v>
      </c>
      <c r="G38" s="45" t="s">
        <v>93</v>
      </c>
      <c r="H38" s="44"/>
      <c r="I38" s="34">
        <f t="shared" ref="I38:P38" si="18">SUM(I39:I39)</f>
        <v>3645</v>
      </c>
      <c r="J38" s="34">
        <f t="shared" si="18"/>
        <v>14580</v>
      </c>
      <c r="K38" s="35">
        <f t="shared" si="18"/>
        <v>1600</v>
      </c>
      <c r="L38" s="35">
        <f t="shared" si="18"/>
        <v>0</v>
      </c>
      <c r="M38" s="35">
        <f t="shared" si="18"/>
        <v>0</v>
      </c>
      <c r="N38" s="35">
        <f t="shared" si="18"/>
        <v>1600</v>
      </c>
      <c r="O38" s="35">
        <f t="shared" si="18"/>
        <v>0</v>
      </c>
      <c r="P38" s="35">
        <f t="shared" si="18"/>
        <v>0</v>
      </c>
      <c r="Q38" s="35"/>
      <c r="R38" s="32"/>
    </row>
    <row r="39" s="6" customFormat="1" spans="1:240">
      <c r="A39" s="45" t="s">
        <v>94</v>
      </c>
      <c r="B39" s="40">
        <v>1</v>
      </c>
      <c r="C39" s="33" t="s">
        <v>34</v>
      </c>
      <c r="D39" s="32"/>
      <c r="E39" s="32" t="s">
        <v>80</v>
      </c>
      <c r="F39" s="32">
        <v>16</v>
      </c>
      <c r="G39" s="33" t="s">
        <v>96</v>
      </c>
      <c r="H39" s="44">
        <v>2024</v>
      </c>
      <c r="I39" s="34">
        <v>3645</v>
      </c>
      <c r="J39" s="34">
        <f>I39*4</f>
        <v>14580</v>
      </c>
      <c r="K39" s="35">
        <f>L39+M39+N39+O39+P39</f>
        <v>1600</v>
      </c>
      <c r="L39" s="35"/>
      <c r="M39" s="35"/>
      <c r="N39" s="35">
        <v>1600</v>
      </c>
      <c r="O39" s="35"/>
      <c r="P39" s="35"/>
      <c r="Q39" s="35" t="s">
        <v>37</v>
      </c>
      <c r="R39" s="3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row>
    <row r="40" ht="13.5" spans="1:18">
      <c r="A40" s="31" t="s">
        <v>97</v>
      </c>
      <c r="B40" s="32">
        <f>B41+B42+B43</f>
        <v>0</v>
      </c>
      <c r="C40" s="32"/>
      <c r="D40" s="32"/>
      <c r="E40" s="32" t="s">
        <v>98</v>
      </c>
      <c r="F40" s="32"/>
      <c r="G40" s="32"/>
      <c r="H40" s="44"/>
      <c r="I40" s="32">
        <f t="shared" ref="I40:P40" si="19">I41+I42+I43</f>
        <v>0</v>
      </c>
      <c r="J40" s="32">
        <f t="shared" si="19"/>
        <v>0</v>
      </c>
      <c r="K40" s="35">
        <f t="shared" si="19"/>
        <v>0</v>
      </c>
      <c r="L40" s="35">
        <f t="shared" si="19"/>
        <v>0</v>
      </c>
      <c r="M40" s="35">
        <f t="shared" si="19"/>
        <v>0</v>
      </c>
      <c r="N40" s="35">
        <f t="shared" si="19"/>
        <v>0</v>
      </c>
      <c r="O40" s="35">
        <f t="shared" si="19"/>
        <v>0</v>
      </c>
      <c r="P40" s="35">
        <f t="shared" si="19"/>
        <v>0</v>
      </c>
      <c r="Q40" s="35"/>
      <c r="R40" s="32"/>
    </row>
    <row r="41" ht="13.5" spans="1:18">
      <c r="A41" s="31" t="s">
        <v>99</v>
      </c>
      <c r="B41" s="34"/>
      <c r="C41" s="32"/>
      <c r="D41" s="32"/>
      <c r="E41" s="32"/>
      <c r="F41" s="34"/>
      <c r="G41" s="33"/>
      <c r="H41" s="32"/>
      <c r="I41" s="34"/>
      <c r="J41" s="34"/>
      <c r="K41" s="35"/>
      <c r="L41" s="35"/>
      <c r="M41" s="35"/>
      <c r="N41" s="35"/>
      <c r="O41" s="35"/>
      <c r="P41" s="35"/>
      <c r="Q41" s="35"/>
      <c r="R41" s="32"/>
    </row>
    <row r="42" ht="13.5" spans="1:18">
      <c r="A42" s="31" t="s">
        <v>158</v>
      </c>
      <c r="B42" s="34"/>
      <c r="C42" s="32"/>
      <c r="D42" s="32"/>
      <c r="E42" s="32" t="s">
        <v>80</v>
      </c>
      <c r="F42" s="34"/>
      <c r="G42" s="37"/>
      <c r="H42" s="32"/>
      <c r="I42" s="34"/>
      <c r="J42" s="34"/>
      <c r="K42" s="35"/>
      <c r="L42" s="35"/>
      <c r="M42" s="35"/>
      <c r="N42" s="35"/>
      <c r="O42" s="35"/>
      <c r="P42" s="35"/>
      <c r="Q42" s="63"/>
      <c r="R42" s="32"/>
    </row>
    <row r="43" ht="13.5" spans="1:18">
      <c r="A43" s="31" t="s">
        <v>159</v>
      </c>
      <c r="B43" s="34"/>
      <c r="C43" s="32"/>
      <c r="D43" s="32"/>
      <c r="E43" s="32" t="s">
        <v>98</v>
      </c>
      <c r="F43" s="34"/>
      <c r="G43" s="33"/>
      <c r="H43" s="32"/>
      <c r="I43" s="35"/>
      <c r="J43" s="35"/>
      <c r="K43" s="35"/>
      <c r="L43" s="35"/>
      <c r="M43" s="35"/>
      <c r="N43" s="35"/>
      <c r="O43" s="35"/>
      <c r="P43" s="35"/>
      <c r="Q43" s="35"/>
      <c r="R43" s="32"/>
    </row>
    <row r="44" s="7" customFormat="1" spans="1:255">
      <c r="A44" s="31" t="s">
        <v>160</v>
      </c>
      <c r="B44" s="34">
        <f>SUM(B45:B46)</f>
        <v>2</v>
      </c>
      <c r="C44" s="32"/>
      <c r="D44" s="32"/>
      <c r="E44" s="32" t="s">
        <v>161</v>
      </c>
      <c r="F44" s="34">
        <f t="shared" ref="F44:P44" si="20">SUM(F45:F46)</f>
        <v>16000</v>
      </c>
      <c r="G44" s="33" t="s">
        <v>162</v>
      </c>
      <c r="H44" s="32"/>
      <c r="I44" s="34">
        <f t="shared" si="20"/>
        <v>2550</v>
      </c>
      <c r="J44" s="34">
        <f t="shared" si="20"/>
        <v>10200</v>
      </c>
      <c r="K44" s="35">
        <f t="shared" si="20"/>
        <v>2484</v>
      </c>
      <c r="L44" s="35">
        <f t="shared" si="20"/>
        <v>570</v>
      </c>
      <c r="M44" s="35">
        <f t="shared" si="20"/>
        <v>0</v>
      </c>
      <c r="N44" s="35">
        <f t="shared" si="20"/>
        <v>1914</v>
      </c>
      <c r="O44" s="35">
        <f t="shared" si="20"/>
        <v>0</v>
      </c>
      <c r="P44" s="35">
        <f t="shared" si="20"/>
        <v>0</v>
      </c>
      <c r="Q44" s="35"/>
      <c r="R44" s="32"/>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row>
    <row r="45" s="8" customFormat="1" spans="1:255">
      <c r="A45" s="37" t="s">
        <v>163</v>
      </c>
      <c r="B45" s="32">
        <v>1</v>
      </c>
      <c r="C45" s="32" t="s">
        <v>34</v>
      </c>
      <c r="D45" s="32"/>
      <c r="E45" s="32" t="s">
        <v>161</v>
      </c>
      <c r="F45" s="32">
        <v>12000</v>
      </c>
      <c r="G45" s="33" t="s">
        <v>164</v>
      </c>
      <c r="H45" s="32">
        <v>2024</v>
      </c>
      <c r="I45" s="34">
        <v>2350</v>
      </c>
      <c r="J45" s="34">
        <f>I45*4</f>
        <v>9400</v>
      </c>
      <c r="K45" s="35">
        <f>L45+M45+N45+O45+P45</f>
        <v>570</v>
      </c>
      <c r="L45" s="35">
        <v>570</v>
      </c>
      <c r="M45" s="35"/>
      <c r="N45" s="35"/>
      <c r="O45" s="35"/>
      <c r="P45" s="35"/>
      <c r="Q45" s="64" t="s">
        <v>165</v>
      </c>
      <c r="R45" s="3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row>
    <row r="46" s="8" customFormat="1" spans="1:255">
      <c r="A46" s="37" t="s">
        <v>166</v>
      </c>
      <c r="B46" s="32">
        <v>1</v>
      </c>
      <c r="C46" s="32" t="s">
        <v>34</v>
      </c>
      <c r="D46" s="32"/>
      <c r="E46" s="32" t="s">
        <v>161</v>
      </c>
      <c r="F46" s="32">
        <v>4000</v>
      </c>
      <c r="G46" s="33" t="s">
        <v>167</v>
      </c>
      <c r="H46" s="32">
        <v>2024</v>
      </c>
      <c r="I46" s="34">
        <v>200</v>
      </c>
      <c r="J46" s="34">
        <f>I46*4</f>
        <v>800</v>
      </c>
      <c r="K46" s="35">
        <f>L46+M46+N46+O46+P46</f>
        <v>1914</v>
      </c>
      <c r="L46" s="35"/>
      <c r="M46" s="35"/>
      <c r="N46" s="35">
        <v>1914</v>
      </c>
      <c r="O46" s="35"/>
      <c r="P46" s="35"/>
      <c r="Q46" s="35" t="s">
        <v>91</v>
      </c>
      <c r="R46" s="3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row>
    <row r="47" s="5" customFormat="1" spans="1:255">
      <c r="A47" s="48" t="s">
        <v>168</v>
      </c>
      <c r="B47" s="29">
        <f>B48+B50+B54+B56+B61</f>
        <v>11</v>
      </c>
      <c r="C47" s="32"/>
      <c r="D47" s="29"/>
      <c r="E47" s="29" t="s">
        <v>169</v>
      </c>
      <c r="F47" s="29"/>
      <c r="G47" s="29" t="s">
        <v>26</v>
      </c>
      <c r="H47" s="29"/>
      <c r="I47" s="59">
        <f t="shared" ref="I47:P47" si="21">I48+I50+I54+I56+I61</f>
        <v>3675</v>
      </c>
      <c r="J47" s="59">
        <f t="shared" si="21"/>
        <v>14700</v>
      </c>
      <c r="K47" s="55">
        <f t="shared" si="21"/>
        <v>746</v>
      </c>
      <c r="L47" s="55">
        <f t="shared" si="21"/>
        <v>240</v>
      </c>
      <c r="M47" s="55">
        <f t="shared" si="21"/>
        <v>0</v>
      </c>
      <c r="N47" s="55">
        <f t="shared" si="21"/>
        <v>506</v>
      </c>
      <c r="O47" s="55">
        <f t="shared" si="21"/>
        <v>0</v>
      </c>
      <c r="P47" s="55">
        <f t="shared" si="21"/>
        <v>0</v>
      </c>
      <c r="Q47" s="55"/>
      <c r="R47" s="29"/>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5" customFormat="1" spans="1:255">
      <c r="A48" s="31" t="s">
        <v>170</v>
      </c>
      <c r="B48" s="34">
        <f>SUM(B49:B49)</f>
        <v>1</v>
      </c>
      <c r="C48" s="32"/>
      <c r="D48" s="29"/>
      <c r="E48" s="32" t="s">
        <v>169</v>
      </c>
      <c r="F48" s="34">
        <f t="shared" ref="F48:P48" si="22">SUM(F49:F49)</f>
        <v>1000</v>
      </c>
      <c r="G48" s="33" t="s">
        <v>171</v>
      </c>
      <c r="H48" s="32"/>
      <c r="I48" s="34">
        <f t="shared" si="22"/>
        <v>250</v>
      </c>
      <c r="J48" s="34">
        <f t="shared" si="22"/>
        <v>1000</v>
      </c>
      <c r="K48" s="34">
        <f t="shared" si="22"/>
        <v>135</v>
      </c>
      <c r="L48" s="34">
        <f t="shared" si="22"/>
        <v>135</v>
      </c>
      <c r="M48" s="34">
        <f t="shared" si="22"/>
        <v>0</v>
      </c>
      <c r="N48" s="34">
        <f t="shared" si="22"/>
        <v>0</v>
      </c>
      <c r="O48" s="34">
        <f t="shared" si="22"/>
        <v>0</v>
      </c>
      <c r="P48" s="34">
        <f t="shared" si="22"/>
        <v>0</v>
      </c>
      <c r="Q48" s="35"/>
      <c r="R48" s="32"/>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row>
    <row r="49" s="9" customFormat="1" spans="1:255">
      <c r="A49" s="37" t="s">
        <v>172</v>
      </c>
      <c r="B49" s="46">
        <v>1</v>
      </c>
      <c r="C49" s="32" t="s">
        <v>34</v>
      </c>
      <c r="D49" s="29"/>
      <c r="E49" s="32" t="s">
        <v>169</v>
      </c>
      <c r="F49" s="46">
        <v>1000</v>
      </c>
      <c r="G49" s="41" t="s">
        <v>173</v>
      </c>
      <c r="H49" s="46">
        <v>2024</v>
      </c>
      <c r="I49" s="34">
        <v>250</v>
      </c>
      <c r="J49" s="46">
        <v>1000</v>
      </c>
      <c r="K49" s="35">
        <f>L49+M49+N49+O49+P49</f>
        <v>135</v>
      </c>
      <c r="L49" s="35">
        <v>135</v>
      </c>
      <c r="M49" s="35"/>
      <c r="N49" s="35"/>
      <c r="O49" s="35"/>
      <c r="P49" s="35"/>
      <c r="Q49" s="35" t="s">
        <v>91</v>
      </c>
      <c r="R49" s="3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row>
    <row r="50" ht="13.5" spans="1:18">
      <c r="A50" s="31" t="s">
        <v>174</v>
      </c>
      <c r="B50" s="34">
        <f>SUM(B51:B53)</f>
        <v>3</v>
      </c>
      <c r="C50" s="32"/>
      <c r="D50" s="29"/>
      <c r="E50" s="32" t="s">
        <v>169</v>
      </c>
      <c r="F50" s="34">
        <f t="shared" ref="F50:P50" si="23">SUM(F51:F53)</f>
        <v>3100</v>
      </c>
      <c r="G50" s="33" t="s">
        <v>175</v>
      </c>
      <c r="H50" s="32"/>
      <c r="I50" s="34">
        <f t="shared" si="23"/>
        <v>775</v>
      </c>
      <c r="J50" s="34">
        <f t="shared" si="23"/>
        <v>3100</v>
      </c>
      <c r="K50" s="35">
        <f t="shared" si="23"/>
        <v>135</v>
      </c>
      <c r="L50" s="35">
        <f t="shared" si="23"/>
        <v>0</v>
      </c>
      <c r="M50" s="35">
        <f t="shared" si="23"/>
        <v>0</v>
      </c>
      <c r="N50" s="35">
        <f t="shared" si="23"/>
        <v>135</v>
      </c>
      <c r="O50" s="35">
        <f t="shared" si="23"/>
        <v>0</v>
      </c>
      <c r="P50" s="35">
        <f t="shared" si="23"/>
        <v>0</v>
      </c>
      <c r="Q50" s="35"/>
      <c r="R50" s="32"/>
    </row>
    <row r="51" s="6" customFormat="1" spans="1:240">
      <c r="A51" s="37" t="s">
        <v>176</v>
      </c>
      <c r="B51" s="46">
        <v>1</v>
      </c>
      <c r="C51" s="32" t="s">
        <v>34</v>
      </c>
      <c r="D51" s="29"/>
      <c r="E51" s="32" t="s">
        <v>169</v>
      </c>
      <c r="F51" s="46">
        <v>600</v>
      </c>
      <c r="G51" s="41" t="s">
        <v>177</v>
      </c>
      <c r="H51" s="46">
        <v>2024</v>
      </c>
      <c r="I51" s="34">
        <f>J51/4</f>
        <v>150</v>
      </c>
      <c r="J51" s="46">
        <v>600</v>
      </c>
      <c r="K51" s="35">
        <f>L51+M51+N51+O51+P51</f>
        <v>60</v>
      </c>
      <c r="L51" s="35"/>
      <c r="M51" s="35"/>
      <c r="N51" s="46">
        <v>60</v>
      </c>
      <c r="O51" s="35"/>
      <c r="P51" s="35"/>
      <c r="Q51" s="35" t="s">
        <v>91</v>
      </c>
      <c r="R51" s="3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row>
    <row r="52" s="6" customFormat="1" spans="1:240">
      <c r="A52" s="37" t="s">
        <v>178</v>
      </c>
      <c r="B52" s="46">
        <v>1</v>
      </c>
      <c r="C52" s="32" t="s">
        <v>34</v>
      </c>
      <c r="D52" s="29"/>
      <c r="E52" s="32" t="s">
        <v>169</v>
      </c>
      <c r="F52" s="46">
        <v>1500</v>
      </c>
      <c r="G52" s="41" t="s">
        <v>179</v>
      </c>
      <c r="H52" s="46">
        <v>2024</v>
      </c>
      <c r="I52" s="34">
        <f>J52/4</f>
        <v>375</v>
      </c>
      <c r="J52" s="46">
        <v>1500</v>
      </c>
      <c r="K52" s="35">
        <f>L52+M52+N52+O52+P52</f>
        <v>45</v>
      </c>
      <c r="L52" s="35"/>
      <c r="M52" s="35"/>
      <c r="N52" s="35">
        <v>45</v>
      </c>
      <c r="O52" s="35"/>
      <c r="P52" s="35"/>
      <c r="Q52" s="35" t="s">
        <v>91</v>
      </c>
      <c r="R52" s="3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row>
    <row r="53" s="6" customFormat="1" spans="1:240">
      <c r="A53" s="37" t="s">
        <v>180</v>
      </c>
      <c r="B53" s="46">
        <v>1</v>
      </c>
      <c r="C53" s="32" t="s">
        <v>34</v>
      </c>
      <c r="D53" s="29"/>
      <c r="E53" s="32" t="s">
        <v>169</v>
      </c>
      <c r="F53" s="46">
        <v>1000</v>
      </c>
      <c r="G53" s="41" t="s">
        <v>181</v>
      </c>
      <c r="H53" s="46">
        <v>2024</v>
      </c>
      <c r="I53" s="34">
        <f>J53/4</f>
        <v>250</v>
      </c>
      <c r="J53" s="46">
        <v>1000</v>
      </c>
      <c r="K53" s="35">
        <f>L53+M53+N53+O53+P53</f>
        <v>30</v>
      </c>
      <c r="L53" s="35"/>
      <c r="M53" s="35"/>
      <c r="N53" s="35">
        <v>30</v>
      </c>
      <c r="O53" s="35"/>
      <c r="P53" s="35"/>
      <c r="Q53" s="35" t="s">
        <v>91</v>
      </c>
      <c r="R53" s="3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row>
    <row r="54" ht="13.5" spans="1:18">
      <c r="A54" s="31" t="s">
        <v>182</v>
      </c>
      <c r="B54" s="32"/>
      <c r="C54" s="32"/>
      <c r="D54" s="29"/>
      <c r="E54" s="32" t="s">
        <v>169</v>
      </c>
      <c r="F54" s="29"/>
      <c r="G54" s="32"/>
      <c r="H54" s="32"/>
      <c r="I54" s="34"/>
      <c r="J54" s="34"/>
      <c r="K54" s="35"/>
      <c r="L54" s="35"/>
      <c r="M54" s="35"/>
      <c r="N54" s="35"/>
      <c r="O54" s="35"/>
      <c r="P54" s="35"/>
      <c r="Q54" s="35"/>
      <c r="R54" s="32"/>
    </row>
    <row r="55" ht="13.5" spans="1:18">
      <c r="A55" s="31" t="s">
        <v>183</v>
      </c>
      <c r="B55" s="32"/>
      <c r="C55" s="32"/>
      <c r="D55" s="29"/>
      <c r="E55" s="32" t="s">
        <v>169</v>
      </c>
      <c r="F55" s="29"/>
      <c r="G55" s="32"/>
      <c r="H55" s="32"/>
      <c r="I55" s="34"/>
      <c r="J55" s="34"/>
      <c r="K55" s="35"/>
      <c r="L55" s="35"/>
      <c r="M55" s="35"/>
      <c r="N55" s="35"/>
      <c r="O55" s="35"/>
      <c r="P55" s="35"/>
      <c r="Q55" s="35"/>
      <c r="R55" s="32"/>
    </row>
    <row r="56" ht="21" spans="1:18">
      <c r="A56" s="31" t="s">
        <v>184</v>
      </c>
      <c r="B56" s="34">
        <f>SUM(B57:B60)</f>
        <v>4</v>
      </c>
      <c r="C56" s="32"/>
      <c r="D56" s="29"/>
      <c r="E56" s="32" t="s">
        <v>169</v>
      </c>
      <c r="F56" s="34">
        <f t="shared" ref="F56:P56" si="24">SUM(F57:F60)</f>
        <v>6500</v>
      </c>
      <c r="G56" s="33" t="s">
        <v>185</v>
      </c>
      <c r="H56" s="32"/>
      <c r="I56" s="34">
        <f t="shared" si="24"/>
        <v>1625</v>
      </c>
      <c r="J56" s="34">
        <f t="shared" si="24"/>
        <v>6500</v>
      </c>
      <c r="K56" s="35">
        <f t="shared" si="24"/>
        <v>235</v>
      </c>
      <c r="L56" s="35">
        <f t="shared" si="24"/>
        <v>105</v>
      </c>
      <c r="M56" s="35">
        <f t="shared" si="24"/>
        <v>0</v>
      </c>
      <c r="N56" s="35">
        <f t="shared" si="24"/>
        <v>130</v>
      </c>
      <c r="O56" s="35">
        <f t="shared" si="24"/>
        <v>0</v>
      </c>
      <c r="P56" s="35">
        <f t="shared" si="24"/>
        <v>0</v>
      </c>
      <c r="Q56" s="35"/>
      <c r="R56" s="32"/>
    </row>
    <row r="57" s="6" customFormat="1" spans="1:240">
      <c r="A57" s="37" t="s">
        <v>186</v>
      </c>
      <c r="B57" s="46">
        <v>1</v>
      </c>
      <c r="C57" s="32" t="s">
        <v>34</v>
      </c>
      <c r="D57" s="29"/>
      <c r="E57" s="32" t="s">
        <v>169</v>
      </c>
      <c r="F57" s="46">
        <v>3500</v>
      </c>
      <c r="G57" s="41" t="s">
        <v>187</v>
      </c>
      <c r="H57" s="46">
        <v>2024</v>
      </c>
      <c r="I57" s="34">
        <f>J57/4</f>
        <v>875</v>
      </c>
      <c r="J57" s="46">
        <v>3500</v>
      </c>
      <c r="K57" s="35">
        <f>L57+M57+N57+O57+P57</f>
        <v>105</v>
      </c>
      <c r="L57" s="46">
        <v>105</v>
      </c>
      <c r="M57" s="35"/>
      <c r="N57" s="46"/>
      <c r="O57" s="35"/>
      <c r="P57" s="35"/>
      <c r="Q57" s="35" t="s">
        <v>165</v>
      </c>
      <c r="R57" s="3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row>
    <row r="58" s="6" customFormat="1" spans="1:240">
      <c r="A58" s="37" t="s">
        <v>188</v>
      </c>
      <c r="B58" s="46">
        <v>1</v>
      </c>
      <c r="C58" s="32" t="s">
        <v>34</v>
      </c>
      <c r="D58" s="29"/>
      <c r="E58" s="32" t="s">
        <v>169</v>
      </c>
      <c r="F58" s="46">
        <v>1000</v>
      </c>
      <c r="G58" s="49" t="s">
        <v>189</v>
      </c>
      <c r="H58" s="46">
        <v>2024</v>
      </c>
      <c r="I58" s="34">
        <f>J58/4</f>
        <v>250</v>
      </c>
      <c r="J58" s="46">
        <v>1000</v>
      </c>
      <c r="K58" s="35">
        <f>L58+M58+N58+O58+P58</f>
        <v>50</v>
      </c>
      <c r="L58" s="35"/>
      <c r="M58" s="35"/>
      <c r="N58" s="46">
        <v>50</v>
      </c>
      <c r="O58" s="35"/>
      <c r="P58" s="35"/>
      <c r="Q58" s="35" t="s">
        <v>37</v>
      </c>
      <c r="R58" s="3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row>
    <row r="59" s="6" customFormat="1" spans="1:240">
      <c r="A59" s="37" t="s">
        <v>190</v>
      </c>
      <c r="B59" s="46">
        <v>1</v>
      </c>
      <c r="C59" s="32" t="s">
        <v>34</v>
      </c>
      <c r="D59" s="29"/>
      <c r="E59" s="32" t="s">
        <v>169</v>
      </c>
      <c r="F59" s="46">
        <v>1000</v>
      </c>
      <c r="G59" s="33" t="s">
        <v>191</v>
      </c>
      <c r="H59" s="46">
        <v>2024</v>
      </c>
      <c r="I59" s="34">
        <f>J59/4</f>
        <v>250</v>
      </c>
      <c r="J59" s="46">
        <v>1000</v>
      </c>
      <c r="K59" s="35">
        <f>L59+M59+N59+O59+P59</f>
        <v>50</v>
      </c>
      <c r="L59" s="35"/>
      <c r="M59" s="35"/>
      <c r="N59" s="46">
        <v>50</v>
      </c>
      <c r="O59" s="35"/>
      <c r="P59" s="35"/>
      <c r="Q59" s="35" t="s">
        <v>91</v>
      </c>
      <c r="R59" s="3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row>
    <row r="60" s="6" customFormat="1" spans="1:240">
      <c r="A60" s="37" t="s">
        <v>192</v>
      </c>
      <c r="B60" s="46">
        <v>1</v>
      </c>
      <c r="C60" s="32" t="s">
        <v>193</v>
      </c>
      <c r="D60" s="32" t="s">
        <v>194</v>
      </c>
      <c r="E60" s="32" t="s">
        <v>169</v>
      </c>
      <c r="F60" s="46">
        <v>1000</v>
      </c>
      <c r="G60" s="41" t="s">
        <v>195</v>
      </c>
      <c r="H60" s="46">
        <v>2024</v>
      </c>
      <c r="I60" s="34">
        <f>J60/4</f>
        <v>250</v>
      </c>
      <c r="J60" s="46">
        <v>1000</v>
      </c>
      <c r="K60" s="35">
        <f>L60+M60+N60+O60+P60</f>
        <v>30</v>
      </c>
      <c r="L60" s="35"/>
      <c r="M60" s="35"/>
      <c r="N60" s="46">
        <v>30</v>
      </c>
      <c r="O60" s="35"/>
      <c r="P60" s="35"/>
      <c r="Q60" s="35" t="s">
        <v>91</v>
      </c>
      <c r="R60" s="3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row>
    <row r="61" ht="13.5" spans="1:18">
      <c r="A61" s="31" t="s">
        <v>196</v>
      </c>
      <c r="B61" s="34">
        <f>SUM(B62:B64)</f>
        <v>3</v>
      </c>
      <c r="C61" s="32"/>
      <c r="D61" s="29"/>
      <c r="E61" s="32" t="s">
        <v>169</v>
      </c>
      <c r="F61" s="34">
        <f t="shared" ref="F61:P61" si="25">SUM(F62:F64)</f>
        <v>4100</v>
      </c>
      <c r="G61" s="33" t="s">
        <v>197</v>
      </c>
      <c r="H61" s="32"/>
      <c r="I61" s="34">
        <f t="shared" si="25"/>
        <v>1025</v>
      </c>
      <c r="J61" s="34">
        <f t="shared" si="25"/>
        <v>4100</v>
      </c>
      <c r="K61" s="35">
        <f t="shared" si="25"/>
        <v>241</v>
      </c>
      <c r="L61" s="35">
        <f t="shared" si="25"/>
        <v>0</v>
      </c>
      <c r="M61" s="35">
        <f t="shared" si="25"/>
        <v>0</v>
      </c>
      <c r="N61" s="35">
        <f t="shared" si="25"/>
        <v>241</v>
      </c>
      <c r="O61" s="35">
        <f t="shared" si="25"/>
        <v>0</v>
      </c>
      <c r="P61" s="35">
        <f t="shared" si="25"/>
        <v>0</v>
      </c>
      <c r="Q61" s="35"/>
      <c r="R61" s="32"/>
    </row>
    <row r="62" s="6" customFormat="1" spans="1:240">
      <c r="A62" s="37" t="s">
        <v>198</v>
      </c>
      <c r="B62" s="46">
        <v>1</v>
      </c>
      <c r="C62" s="32" t="s">
        <v>34</v>
      </c>
      <c r="D62" s="29"/>
      <c r="E62" s="32" t="s">
        <v>169</v>
      </c>
      <c r="F62" s="46">
        <v>2000</v>
      </c>
      <c r="G62" s="41" t="s">
        <v>199</v>
      </c>
      <c r="H62" s="46">
        <v>2024</v>
      </c>
      <c r="I62" s="34">
        <f>J62/4</f>
        <v>500</v>
      </c>
      <c r="J62" s="46">
        <v>2000</v>
      </c>
      <c r="K62" s="35">
        <f>L62+M62+N62+O62+P62</f>
        <v>120</v>
      </c>
      <c r="L62" s="35"/>
      <c r="M62" s="35"/>
      <c r="N62" s="46">
        <v>120</v>
      </c>
      <c r="O62" s="35"/>
      <c r="P62" s="35"/>
      <c r="Q62" s="35" t="s">
        <v>91</v>
      </c>
      <c r="R62" s="3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row>
    <row r="63" s="6" customFormat="1" spans="1:240">
      <c r="A63" s="37" t="s">
        <v>200</v>
      </c>
      <c r="B63" s="32">
        <v>1</v>
      </c>
      <c r="C63" s="32" t="s">
        <v>34</v>
      </c>
      <c r="D63" s="32"/>
      <c r="E63" s="32" t="s">
        <v>169</v>
      </c>
      <c r="F63" s="32">
        <v>100</v>
      </c>
      <c r="G63" s="33" t="s">
        <v>201</v>
      </c>
      <c r="H63" s="32">
        <v>2024</v>
      </c>
      <c r="I63" s="34">
        <f>J63/4</f>
        <v>25</v>
      </c>
      <c r="J63" s="32">
        <v>100</v>
      </c>
      <c r="K63" s="35">
        <f>L63+M63+N63+O63+P63</f>
        <v>1</v>
      </c>
      <c r="L63" s="32"/>
      <c r="M63" s="32"/>
      <c r="N63" s="35">
        <v>1</v>
      </c>
      <c r="O63" s="35"/>
      <c r="P63" s="35"/>
      <c r="Q63" s="35" t="s">
        <v>91</v>
      </c>
      <c r="R63" s="3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row>
    <row r="64" s="6" customFormat="1" spans="1:240">
      <c r="A64" s="37" t="s">
        <v>207</v>
      </c>
      <c r="B64" s="46">
        <v>1</v>
      </c>
      <c r="C64" s="32" t="s">
        <v>193</v>
      </c>
      <c r="D64" s="32" t="s">
        <v>194</v>
      </c>
      <c r="E64" s="32" t="s">
        <v>169</v>
      </c>
      <c r="F64" s="46">
        <v>2000</v>
      </c>
      <c r="G64" s="41" t="s">
        <v>199</v>
      </c>
      <c r="H64" s="32">
        <v>2024</v>
      </c>
      <c r="I64" s="34">
        <f>J64/4</f>
        <v>500</v>
      </c>
      <c r="J64" s="46">
        <v>2000</v>
      </c>
      <c r="K64" s="35">
        <f>L64+M64+N64+O64+P64</f>
        <v>120</v>
      </c>
      <c r="L64" s="32"/>
      <c r="M64" s="32"/>
      <c r="N64" s="46">
        <v>120</v>
      </c>
      <c r="O64" s="35"/>
      <c r="P64" s="35"/>
      <c r="Q64" s="35" t="s">
        <v>91</v>
      </c>
      <c r="R64" s="3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row>
    <row r="65" s="5" customFormat="1" spans="1:255">
      <c r="A65" s="48" t="s">
        <v>208</v>
      </c>
      <c r="B65" s="29">
        <f>B66+B68+B69</f>
        <v>3</v>
      </c>
      <c r="C65" s="29"/>
      <c r="D65" s="29"/>
      <c r="E65" s="29" t="s">
        <v>80</v>
      </c>
      <c r="F65" s="29"/>
      <c r="G65" s="29" t="s">
        <v>26</v>
      </c>
      <c r="H65" s="29"/>
      <c r="I65" s="29">
        <f t="shared" ref="I65:P65" si="26">I66+I68+I69</f>
        <v>1851</v>
      </c>
      <c r="J65" s="29">
        <f t="shared" si="26"/>
        <v>7404</v>
      </c>
      <c r="K65" s="55">
        <f t="shared" si="26"/>
        <v>5460</v>
      </c>
      <c r="L65" s="55">
        <f t="shared" si="26"/>
        <v>0</v>
      </c>
      <c r="M65" s="55">
        <f t="shared" si="26"/>
        <v>0</v>
      </c>
      <c r="N65" s="55">
        <f t="shared" si="26"/>
        <v>5420</v>
      </c>
      <c r="O65" s="55">
        <f t="shared" si="26"/>
        <v>40</v>
      </c>
      <c r="P65" s="55">
        <f t="shared" si="26"/>
        <v>0</v>
      </c>
      <c r="Q65" s="55"/>
      <c r="R65" s="29"/>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ht="13.5" spans="1:18">
      <c r="A66" s="31" t="s">
        <v>209</v>
      </c>
      <c r="B66" s="34">
        <f>SUM(B67:B67)</f>
        <v>1</v>
      </c>
      <c r="C66" s="32"/>
      <c r="D66" s="32"/>
      <c r="E66" s="32" t="s">
        <v>80</v>
      </c>
      <c r="F66" s="34">
        <f t="shared" ref="F66:P66" si="27">SUM(F67:F67)</f>
        <v>36</v>
      </c>
      <c r="G66" s="41" t="s">
        <v>210</v>
      </c>
      <c r="H66" s="32"/>
      <c r="I66" s="34">
        <f t="shared" si="27"/>
        <v>36</v>
      </c>
      <c r="J66" s="34">
        <f t="shared" si="27"/>
        <v>144</v>
      </c>
      <c r="K66" s="35">
        <f t="shared" si="27"/>
        <v>5400</v>
      </c>
      <c r="L66" s="35">
        <f t="shared" si="27"/>
        <v>0</v>
      </c>
      <c r="M66" s="35">
        <f t="shared" si="27"/>
        <v>0</v>
      </c>
      <c r="N66" s="35">
        <f t="shared" si="27"/>
        <v>5400</v>
      </c>
      <c r="O66" s="35">
        <f t="shared" si="27"/>
        <v>0</v>
      </c>
      <c r="P66" s="35">
        <f t="shared" si="27"/>
        <v>0</v>
      </c>
      <c r="Q66" s="35"/>
      <c r="R66" s="32"/>
    </row>
    <row r="67" s="6" customFormat="1" spans="1:240">
      <c r="A67" s="37" t="s">
        <v>211</v>
      </c>
      <c r="B67" s="32">
        <v>1</v>
      </c>
      <c r="C67" s="32" t="s">
        <v>34</v>
      </c>
      <c r="D67" s="32"/>
      <c r="E67" s="32" t="s">
        <v>80</v>
      </c>
      <c r="F67" s="32">
        <v>36</v>
      </c>
      <c r="G67" s="41" t="s">
        <v>214</v>
      </c>
      <c r="H67" s="32">
        <v>2024</v>
      </c>
      <c r="I67" s="32">
        <v>36</v>
      </c>
      <c r="J67" s="34">
        <f>I67*4</f>
        <v>144</v>
      </c>
      <c r="K67" s="35">
        <f>L67+M67+N67+O67+P67</f>
        <v>5400</v>
      </c>
      <c r="L67" s="35"/>
      <c r="M67" s="35"/>
      <c r="N67" s="35">
        <v>5400</v>
      </c>
      <c r="O67" s="35"/>
      <c r="P67" s="35"/>
      <c r="Q67" s="35" t="s">
        <v>213</v>
      </c>
      <c r="R67" s="3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row>
    <row r="68" ht="13.5" spans="1:18">
      <c r="A68" s="31" t="s">
        <v>215</v>
      </c>
      <c r="B68" s="34"/>
      <c r="C68" s="29"/>
      <c r="D68" s="32"/>
      <c r="E68" s="32" t="s">
        <v>80</v>
      </c>
      <c r="F68" s="34"/>
      <c r="G68" s="33"/>
      <c r="H68" s="32"/>
      <c r="I68" s="34"/>
      <c r="J68" s="34"/>
      <c r="K68" s="34"/>
      <c r="L68" s="34"/>
      <c r="M68" s="34"/>
      <c r="N68" s="34"/>
      <c r="O68" s="34"/>
      <c r="P68" s="34"/>
      <c r="Q68" s="35" t="s">
        <v>213</v>
      </c>
      <c r="R68" s="32"/>
    </row>
    <row r="69" ht="13.5" spans="1:18">
      <c r="A69" s="31" t="s">
        <v>216</v>
      </c>
      <c r="B69" s="34">
        <f>SUM(B70:B71)</f>
        <v>2</v>
      </c>
      <c r="C69" s="29"/>
      <c r="D69" s="32"/>
      <c r="E69" s="32" t="s">
        <v>80</v>
      </c>
      <c r="F69" s="34">
        <f t="shared" ref="F69:P69" si="28">SUM(F70:F71)</f>
        <v>12</v>
      </c>
      <c r="G69" s="33" t="s">
        <v>217</v>
      </c>
      <c r="H69" s="32"/>
      <c r="I69" s="34">
        <f t="shared" si="28"/>
        <v>1815</v>
      </c>
      <c r="J69" s="34">
        <f t="shared" si="28"/>
        <v>7260</v>
      </c>
      <c r="K69" s="35">
        <f t="shared" si="28"/>
        <v>60</v>
      </c>
      <c r="L69" s="35">
        <f t="shared" si="28"/>
        <v>0</v>
      </c>
      <c r="M69" s="35">
        <f t="shared" si="28"/>
        <v>0</v>
      </c>
      <c r="N69" s="35">
        <f t="shared" si="28"/>
        <v>20</v>
      </c>
      <c r="O69" s="35">
        <f t="shared" si="28"/>
        <v>40</v>
      </c>
      <c r="P69" s="35">
        <f t="shared" si="28"/>
        <v>0</v>
      </c>
      <c r="Q69" s="35"/>
      <c r="R69" s="32"/>
    </row>
    <row r="70" s="6" customFormat="1" spans="1:240">
      <c r="A70" s="37" t="s">
        <v>218</v>
      </c>
      <c r="B70" s="32">
        <v>1</v>
      </c>
      <c r="C70" s="33" t="s">
        <v>34</v>
      </c>
      <c r="D70" s="32"/>
      <c r="E70" s="32" t="s">
        <v>80</v>
      </c>
      <c r="F70" s="32">
        <v>2</v>
      </c>
      <c r="G70" s="33" t="s">
        <v>219</v>
      </c>
      <c r="H70" s="32">
        <v>2024</v>
      </c>
      <c r="I70" s="32">
        <v>565</v>
      </c>
      <c r="J70" s="34">
        <f>I70*4</f>
        <v>2260</v>
      </c>
      <c r="K70" s="35">
        <f>L70+M70+N70+O70+P70</f>
        <v>40</v>
      </c>
      <c r="L70" s="35"/>
      <c r="M70" s="35"/>
      <c r="N70" s="35"/>
      <c r="O70" s="35">
        <v>40</v>
      </c>
      <c r="P70" s="35"/>
      <c r="Q70" s="35" t="s">
        <v>213</v>
      </c>
      <c r="R70" s="3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row>
    <row r="71" s="6" customFormat="1" spans="1:240">
      <c r="A71" s="37" t="s">
        <v>220</v>
      </c>
      <c r="B71" s="32">
        <v>1</v>
      </c>
      <c r="C71" s="33" t="s">
        <v>34</v>
      </c>
      <c r="D71" s="32"/>
      <c r="E71" s="32" t="s">
        <v>80</v>
      </c>
      <c r="F71" s="32">
        <v>10</v>
      </c>
      <c r="G71" s="33" t="s">
        <v>221</v>
      </c>
      <c r="H71" s="32">
        <v>2024</v>
      </c>
      <c r="I71" s="32">
        <v>1250</v>
      </c>
      <c r="J71" s="34">
        <f>I71*4</f>
        <v>5000</v>
      </c>
      <c r="K71" s="35">
        <f>L71+M71+N71+O71+P71</f>
        <v>20</v>
      </c>
      <c r="L71" s="35"/>
      <c r="M71" s="35"/>
      <c r="N71" s="35">
        <v>20</v>
      </c>
      <c r="O71" s="35"/>
      <c r="P71" s="35"/>
      <c r="Q71" s="35" t="s">
        <v>222</v>
      </c>
      <c r="R71" s="3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row>
    <row r="72" s="5" customFormat="1" spans="1:255">
      <c r="A72" s="48" t="s">
        <v>223</v>
      </c>
      <c r="B72" s="29">
        <f>B73+B74</f>
        <v>0</v>
      </c>
      <c r="C72" s="32"/>
      <c r="D72" s="29"/>
      <c r="E72" s="29" t="s">
        <v>80</v>
      </c>
      <c r="F72" s="29"/>
      <c r="G72" s="29" t="s">
        <v>26</v>
      </c>
      <c r="H72" s="29"/>
      <c r="I72" s="29">
        <f t="shared" ref="I72:P72" si="29">I73+I74</f>
        <v>0</v>
      </c>
      <c r="J72" s="29">
        <f t="shared" si="29"/>
        <v>0</v>
      </c>
      <c r="K72" s="55">
        <f t="shared" si="29"/>
        <v>0</v>
      </c>
      <c r="L72" s="55">
        <f t="shared" si="29"/>
        <v>0</v>
      </c>
      <c r="M72" s="55">
        <f t="shared" si="29"/>
        <v>0</v>
      </c>
      <c r="N72" s="55">
        <f t="shared" si="29"/>
        <v>0</v>
      </c>
      <c r="O72" s="55">
        <f t="shared" si="29"/>
        <v>0</v>
      </c>
      <c r="P72" s="55">
        <f t="shared" si="29"/>
        <v>0</v>
      </c>
      <c r="Q72" s="55"/>
      <c r="R72" s="29"/>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ht="13.5" spans="1:18">
      <c r="A73" s="31" t="s">
        <v>224</v>
      </c>
      <c r="B73" s="34"/>
      <c r="C73" s="29"/>
      <c r="D73" s="29"/>
      <c r="E73" s="32"/>
      <c r="F73" s="34"/>
      <c r="G73" s="33"/>
      <c r="H73" s="32"/>
      <c r="I73" s="34"/>
      <c r="J73" s="34"/>
      <c r="K73" s="35"/>
      <c r="L73" s="35"/>
      <c r="M73" s="35"/>
      <c r="N73" s="35"/>
      <c r="O73" s="35"/>
      <c r="P73" s="35"/>
      <c r="Q73" s="35"/>
      <c r="R73" s="32"/>
    </row>
    <row r="74" ht="13.5" spans="1:18">
      <c r="A74" s="31" t="s">
        <v>229</v>
      </c>
      <c r="B74" s="32"/>
      <c r="C74" s="29"/>
      <c r="D74" s="29"/>
      <c r="E74" s="32" t="s">
        <v>80</v>
      </c>
      <c r="F74" s="29"/>
      <c r="G74" s="32"/>
      <c r="H74" s="32"/>
      <c r="I74" s="34"/>
      <c r="J74" s="34"/>
      <c r="K74" s="35"/>
      <c r="L74" s="35"/>
      <c r="M74" s="35"/>
      <c r="N74" s="35"/>
      <c r="O74" s="35"/>
      <c r="P74" s="35"/>
      <c r="Q74" s="35"/>
      <c r="R74" s="32"/>
    </row>
    <row r="75" ht="13.5" spans="1:18">
      <c r="A75" s="31" t="s">
        <v>183</v>
      </c>
      <c r="B75" s="32"/>
      <c r="C75" s="32"/>
      <c r="D75" s="29"/>
      <c r="E75" s="32" t="s">
        <v>80</v>
      </c>
      <c r="F75" s="29"/>
      <c r="G75" s="32"/>
      <c r="H75" s="32"/>
      <c r="I75" s="34"/>
      <c r="J75" s="34"/>
      <c r="K75" s="35"/>
      <c r="L75" s="35"/>
      <c r="M75" s="35"/>
      <c r="N75" s="35"/>
      <c r="O75" s="35"/>
      <c r="P75" s="35"/>
      <c r="Q75" s="35"/>
      <c r="R75" s="32"/>
    </row>
    <row r="76" s="5" customFormat="1" spans="1:255">
      <c r="A76" s="48" t="s">
        <v>230</v>
      </c>
      <c r="B76" s="29">
        <f>B77+B79+B81+B83+B84</f>
        <v>8</v>
      </c>
      <c r="C76" s="32"/>
      <c r="D76" s="29" t="s">
        <v>26</v>
      </c>
      <c r="E76" s="29" t="s">
        <v>26</v>
      </c>
      <c r="F76" s="29" t="s">
        <v>26</v>
      </c>
      <c r="G76" s="29" t="s">
        <v>26</v>
      </c>
      <c r="H76" s="29"/>
      <c r="I76" s="29">
        <f t="shared" ref="I76:P76" si="30">I77+I79+I81+I83+I84</f>
        <v>3364</v>
      </c>
      <c r="J76" s="29">
        <f t="shared" si="30"/>
        <v>13276</v>
      </c>
      <c r="K76" s="55">
        <f t="shared" si="30"/>
        <v>1222</v>
      </c>
      <c r="L76" s="55">
        <f t="shared" si="30"/>
        <v>0</v>
      </c>
      <c r="M76" s="55">
        <f t="shared" si="30"/>
        <v>0</v>
      </c>
      <c r="N76" s="55">
        <f t="shared" si="30"/>
        <v>1222</v>
      </c>
      <c r="O76" s="55">
        <f t="shared" si="30"/>
        <v>0</v>
      </c>
      <c r="P76" s="55">
        <f t="shared" si="30"/>
        <v>0</v>
      </c>
      <c r="Q76" s="55"/>
      <c r="R76" s="29"/>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ht="13.5" spans="1:18">
      <c r="A77" s="31" t="s">
        <v>231</v>
      </c>
      <c r="B77" s="34">
        <f>SUM(B78:B78)</f>
        <v>1</v>
      </c>
      <c r="C77" s="32"/>
      <c r="D77" s="29"/>
      <c r="E77" s="32" t="s">
        <v>169</v>
      </c>
      <c r="F77" s="34">
        <f t="shared" ref="F77:P77" si="31">SUM(F78:F78)</f>
        <v>60</v>
      </c>
      <c r="G77" s="33" t="s">
        <v>232</v>
      </c>
      <c r="H77" s="32"/>
      <c r="I77" s="34">
        <f t="shared" si="31"/>
        <v>60</v>
      </c>
      <c r="J77" s="34">
        <f t="shared" si="31"/>
        <v>60</v>
      </c>
      <c r="K77" s="35">
        <f t="shared" si="31"/>
        <v>72</v>
      </c>
      <c r="L77" s="35">
        <f t="shared" si="31"/>
        <v>0</v>
      </c>
      <c r="M77" s="35">
        <f t="shared" si="31"/>
        <v>0</v>
      </c>
      <c r="N77" s="35">
        <f t="shared" si="31"/>
        <v>72</v>
      </c>
      <c r="O77" s="35">
        <f t="shared" si="31"/>
        <v>0</v>
      </c>
      <c r="P77" s="35">
        <f t="shared" si="31"/>
        <v>0</v>
      </c>
      <c r="Q77" s="35"/>
      <c r="R77" s="32"/>
    </row>
    <row r="78" s="10" customFormat="1" spans="1:240">
      <c r="A78" s="37" t="s">
        <v>233</v>
      </c>
      <c r="B78" s="32">
        <v>1</v>
      </c>
      <c r="C78" s="33" t="s">
        <v>34</v>
      </c>
      <c r="D78" s="29"/>
      <c r="E78" s="32" t="s">
        <v>169</v>
      </c>
      <c r="F78" s="32">
        <v>60</v>
      </c>
      <c r="G78" s="33" t="s">
        <v>234</v>
      </c>
      <c r="H78" s="32">
        <v>2024</v>
      </c>
      <c r="I78" s="32">
        <v>60</v>
      </c>
      <c r="J78" s="32">
        <v>60</v>
      </c>
      <c r="K78" s="35">
        <f>J78*1.2</f>
        <v>72</v>
      </c>
      <c r="L78" s="35"/>
      <c r="M78" s="35"/>
      <c r="N78" s="35">
        <f>J78*1.2</f>
        <v>72</v>
      </c>
      <c r="O78" s="35"/>
      <c r="P78" s="35"/>
      <c r="Q78" s="35" t="s">
        <v>122</v>
      </c>
      <c r="R78" s="3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row>
    <row r="79" ht="13.5" spans="1:18">
      <c r="A79" s="31" t="s">
        <v>235</v>
      </c>
      <c r="B79" s="32"/>
      <c r="C79" s="32"/>
      <c r="D79" s="29"/>
      <c r="E79" s="32" t="s">
        <v>80</v>
      </c>
      <c r="F79" s="29"/>
      <c r="G79" s="32"/>
      <c r="H79" s="32"/>
      <c r="I79" s="34"/>
      <c r="J79" s="34"/>
      <c r="K79" s="35"/>
      <c r="L79" s="35"/>
      <c r="M79" s="35"/>
      <c r="N79" s="35"/>
      <c r="O79" s="35"/>
      <c r="P79" s="35"/>
      <c r="Q79" s="35"/>
      <c r="R79" s="32"/>
    </row>
    <row r="80" ht="13.5" spans="1:18">
      <c r="A80" s="31" t="s">
        <v>183</v>
      </c>
      <c r="B80" s="32"/>
      <c r="C80" s="32"/>
      <c r="D80" s="29"/>
      <c r="E80" s="32" t="s">
        <v>80</v>
      </c>
      <c r="F80" s="29"/>
      <c r="G80" s="32"/>
      <c r="H80" s="32"/>
      <c r="I80" s="34"/>
      <c r="J80" s="34"/>
      <c r="K80" s="35"/>
      <c r="L80" s="35"/>
      <c r="M80" s="35"/>
      <c r="N80" s="35"/>
      <c r="O80" s="35"/>
      <c r="P80" s="35"/>
      <c r="Q80" s="35"/>
      <c r="R80" s="32"/>
    </row>
    <row r="81" ht="13.5" spans="1:18">
      <c r="A81" s="31" t="s">
        <v>236</v>
      </c>
      <c r="B81" s="34">
        <f>SUM(B82:B82)</f>
        <v>1</v>
      </c>
      <c r="C81" s="29"/>
      <c r="D81" s="29"/>
      <c r="E81" s="32" t="s">
        <v>31</v>
      </c>
      <c r="F81" s="35">
        <f t="shared" ref="F81:P81" si="32">SUM(F82:F82)</f>
        <v>0.1</v>
      </c>
      <c r="G81" s="33" t="s">
        <v>237</v>
      </c>
      <c r="H81" s="32"/>
      <c r="I81" s="34">
        <f t="shared" si="32"/>
        <v>1652</v>
      </c>
      <c r="J81" s="34">
        <f t="shared" si="32"/>
        <v>6608</v>
      </c>
      <c r="K81" s="35">
        <f t="shared" si="32"/>
        <v>150</v>
      </c>
      <c r="L81" s="35">
        <f t="shared" si="32"/>
        <v>0</v>
      </c>
      <c r="M81" s="35">
        <f t="shared" si="32"/>
        <v>0</v>
      </c>
      <c r="N81" s="35">
        <f t="shared" si="32"/>
        <v>150</v>
      </c>
      <c r="O81" s="35">
        <f t="shared" si="32"/>
        <v>0</v>
      </c>
      <c r="P81" s="35">
        <f t="shared" si="32"/>
        <v>0</v>
      </c>
      <c r="Q81" s="35"/>
      <c r="R81" s="32"/>
    </row>
    <row r="82" s="10" customFormat="1" spans="1:240">
      <c r="A82" s="37" t="s">
        <v>238</v>
      </c>
      <c r="B82" s="32">
        <v>1</v>
      </c>
      <c r="C82" s="33" t="s">
        <v>34</v>
      </c>
      <c r="D82" s="29"/>
      <c r="E82" s="32" t="s">
        <v>31</v>
      </c>
      <c r="F82" s="35">
        <v>0.1</v>
      </c>
      <c r="G82" s="37" t="s">
        <v>239</v>
      </c>
      <c r="H82" s="32">
        <v>2024</v>
      </c>
      <c r="I82" s="34">
        <v>1652</v>
      </c>
      <c r="J82" s="34">
        <f>I82*4</f>
        <v>6608</v>
      </c>
      <c r="K82" s="35">
        <v>150</v>
      </c>
      <c r="L82" s="35"/>
      <c r="M82" s="35"/>
      <c r="N82" s="35">
        <v>150</v>
      </c>
      <c r="O82" s="35"/>
      <c r="P82" s="35"/>
      <c r="Q82" s="35" t="s">
        <v>122</v>
      </c>
      <c r="R82" s="3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row>
    <row r="83" ht="13.5" spans="1:18">
      <c r="A83" s="31" t="s">
        <v>240</v>
      </c>
      <c r="B83" s="32"/>
      <c r="C83" s="29"/>
      <c r="D83" s="29"/>
      <c r="E83" s="32"/>
      <c r="F83" s="29"/>
      <c r="G83" s="33"/>
      <c r="H83" s="32"/>
      <c r="I83" s="34"/>
      <c r="J83" s="34"/>
      <c r="K83" s="34"/>
      <c r="L83" s="34"/>
      <c r="M83" s="34"/>
      <c r="N83" s="34"/>
      <c r="O83" s="34"/>
      <c r="P83" s="34"/>
      <c r="Q83" s="35"/>
      <c r="R83" s="32"/>
    </row>
    <row r="84" ht="13.5" spans="1:18">
      <c r="A84" s="31" t="s">
        <v>248</v>
      </c>
      <c r="B84" s="34">
        <f>SUM(B85:B85)</f>
        <v>6</v>
      </c>
      <c r="C84" s="33"/>
      <c r="D84" s="29"/>
      <c r="E84" s="32" t="s">
        <v>98</v>
      </c>
      <c r="F84" s="34">
        <f t="shared" ref="F84:P84" si="33">SUM(F85:F85)</f>
        <v>6</v>
      </c>
      <c r="G84" s="33" t="s">
        <v>249</v>
      </c>
      <c r="H84" s="32"/>
      <c r="I84" s="34">
        <f t="shared" si="33"/>
        <v>1652</v>
      </c>
      <c r="J84" s="34">
        <f t="shared" si="33"/>
        <v>6608</v>
      </c>
      <c r="K84" s="34">
        <f t="shared" si="33"/>
        <v>1000</v>
      </c>
      <c r="L84" s="34">
        <f t="shared" si="33"/>
        <v>0</v>
      </c>
      <c r="M84" s="34">
        <f t="shared" si="33"/>
        <v>0</v>
      </c>
      <c r="N84" s="34">
        <f t="shared" si="33"/>
        <v>1000</v>
      </c>
      <c r="O84" s="34">
        <f t="shared" si="33"/>
        <v>0</v>
      </c>
      <c r="P84" s="34">
        <f t="shared" si="33"/>
        <v>0</v>
      </c>
      <c r="Q84" s="35"/>
      <c r="R84" s="32"/>
    </row>
    <row r="85" s="11" customFormat="1" spans="1:240">
      <c r="A85" s="65" t="s">
        <v>250</v>
      </c>
      <c r="B85" s="32">
        <v>6</v>
      </c>
      <c r="C85" s="33" t="s">
        <v>34</v>
      </c>
      <c r="D85" s="29"/>
      <c r="E85" s="32" t="s">
        <v>98</v>
      </c>
      <c r="F85" s="32">
        <v>6</v>
      </c>
      <c r="G85" s="65" t="s">
        <v>251</v>
      </c>
      <c r="H85" s="32">
        <v>2024</v>
      </c>
      <c r="I85" s="34">
        <v>1652</v>
      </c>
      <c r="J85" s="34">
        <f>I85*4</f>
        <v>6608</v>
      </c>
      <c r="K85" s="35">
        <v>1000</v>
      </c>
      <c r="L85" s="35"/>
      <c r="M85" s="35"/>
      <c r="N85" s="35">
        <v>1000</v>
      </c>
      <c r="O85" s="35"/>
      <c r="P85" s="35"/>
      <c r="Q85" s="35" t="s">
        <v>122</v>
      </c>
      <c r="R85" s="32"/>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row>
    <row r="86" s="5" customFormat="1" spans="1:255">
      <c r="A86" s="48" t="s">
        <v>252</v>
      </c>
      <c r="B86" s="29">
        <f>B87+B97+B106+B108</f>
        <v>17</v>
      </c>
      <c r="C86" s="29" t="s">
        <v>26</v>
      </c>
      <c r="D86" s="29" t="s">
        <v>26</v>
      </c>
      <c r="E86" s="29" t="s">
        <v>26</v>
      </c>
      <c r="F86" s="29" t="s">
        <v>26</v>
      </c>
      <c r="G86" s="29" t="s">
        <v>26</v>
      </c>
      <c r="H86" s="29"/>
      <c r="I86" s="29">
        <f t="shared" ref="I86:P86" si="34">I87+I97+I106+I108</f>
        <v>17983.75</v>
      </c>
      <c r="J86" s="29">
        <f t="shared" si="34"/>
        <v>71923</v>
      </c>
      <c r="K86" s="55">
        <f t="shared" si="34"/>
        <v>4885.5</v>
      </c>
      <c r="L86" s="55">
        <f t="shared" si="34"/>
        <v>300</v>
      </c>
      <c r="M86" s="55">
        <f t="shared" si="34"/>
        <v>0</v>
      </c>
      <c r="N86" s="55">
        <f t="shared" si="34"/>
        <v>4585.5</v>
      </c>
      <c r="O86" s="55">
        <f t="shared" si="34"/>
        <v>0</v>
      </c>
      <c r="P86" s="55">
        <f t="shared" si="34"/>
        <v>0</v>
      </c>
      <c r="Q86" s="55"/>
      <c r="R86" s="29"/>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row>
    <row r="87" ht="13.5" spans="1:18">
      <c r="A87" s="31" t="s">
        <v>253</v>
      </c>
      <c r="B87" s="32">
        <f>B88+B90+B91+B92</f>
        <v>12</v>
      </c>
      <c r="C87" s="29"/>
      <c r="D87" s="32"/>
      <c r="E87" s="32" t="s">
        <v>26</v>
      </c>
      <c r="F87" s="32" t="s">
        <v>26</v>
      </c>
      <c r="G87" s="32" t="s">
        <v>26</v>
      </c>
      <c r="H87" s="32"/>
      <c r="I87" s="32">
        <f t="shared" ref="I87:P87" si="35">I88+I90+I91+I92</f>
        <v>9030.5</v>
      </c>
      <c r="J87" s="32">
        <f t="shared" si="35"/>
        <v>36110</v>
      </c>
      <c r="K87" s="32">
        <f t="shared" si="35"/>
        <v>2225.5</v>
      </c>
      <c r="L87" s="32">
        <f t="shared" si="35"/>
        <v>300</v>
      </c>
      <c r="M87" s="32">
        <f t="shared" si="35"/>
        <v>0</v>
      </c>
      <c r="N87" s="32">
        <f t="shared" si="35"/>
        <v>1925.5</v>
      </c>
      <c r="O87" s="32">
        <f t="shared" si="35"/>
        <v>0</v>
      </c>
      <c r="P87" s="32">
        <f t="shared" si="35"/>
        <v>0</v>
      </c>
      <c r="Q87" s="35" t="s">
        <v>134</v>
      </c>
      <c r="R87" s="32"/>
    </row>
    <row r="88" ht="13.5" spans="1:18">
      <c r="A88" s="31" t="s">
        <v>254</v>
      </c>
      <c r="B88" s="34">
        <f>SUM(B89:B89)</f>
        <v>1</v>
      </c>
      <c r="C88" s="29"/>
      <c r="D88" s="29"/>
      <c r="E88" s="32" t="s">
        <v>169</v>
      </c>
      <c r="F88" s="34">
        <f t="shared" ref="F88:P88" si="36">SUM(F89:F89)</f>
        <v>1000</v>
      </c>
      <c r="G88" s="33" t="s">
        <v>255</v>
      </c>
      <c r="H88" s="32"/>
      <c r="I88" s="34">
        <f t="shared" si="36"/>
        <v>253</v>
      </c>
      <c r="J88" s="34">
        <f t="shared" si="36"/>
        <v>1000</v>
      </c>
      <c r="K88" s="35">
        <f t="shared" si="36"/>
        <v>300</v>
      </c>
      <c r="L88" s="35">
        <f t="shared" si="36"/>
        <v>300</v>
      </c>
      <c r="M88" s="35">
        <f t="shared" si="36"/>
        <v>0</v>
      </c>
      <c r="N88" s="35">
        <f t="shared" si="36"/>
        <v>0</v>
      </c>
      <c r="O88" s="35">
        <f t="shared" si="36"/>
        <v>0</v>
      </c>
      <c r="P88" s="35">
        <f t="shared" si="36"/>
        <v>0</v>
      </c>
      <c r="Q88" s="35" t="s">
        <v>134</v>
      </c>
      <c r="R88" s="32"/>
    </row>
    <row r="89" s="6" customFormat="1" spans="1:240">
      <c r="A89" s="37" t="s">
        <v>256</v>
      </c>
      <c r="B89" s="32">
        <v>1</v>
      </c>
      <c r="C89" s="32" t="s">
        <v>34</v>
      </c>
      <c r="D89" s="32"/>
      <c r="E89" s="32" t="s">
        <v>169</v>
      </c>
      <c r="F89" s="32">
        <v>1000</v>
      </c>
      <c r="G89" s="33" t="s">
        <v>257</v>
      </c>
      <c r="H89" s="32">
        <v>2024</v>
      </c>
      <c r="I89" s="34">
        <v>253</v>
      </c>
      <c r="J89" s="32">
        <v>1000</v>
      </c>
      <c r="K89" s="35">
        <f>L89+M89+N89+O89+P89</f>
        <v>300</v>
      </c>
      <c r="L89" s="35">
        <v>300</v>
      </c>
      <c r="M89" s="35"/>
      <c r="N89" s="35"/>
      <c r="O89" s="35"/>
      <c r="P89" s="35"/>
      <c r="Q89" s="35" t="s">
        <v>134</v>
      </c>
      <c r="R89" s="3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row>
    <row r="90" ht="13.5" spans="1:18">
      <c r="A90" s="31" t="s">
        <v>258</v>
      </c>
      <c r="B90" s="34"/>
      <c r="C90" s="29"/>
      <c r="D90" s="29"/>
      <c r="E90" s="32" t="s">
        <v>259</v>
      </c>
      <c r="F90" s="34"/>
      <c r="G90" s="33"/>
      <c r="H90" s="32"/>
      <c r="I90" s="34"/>
      <c r="J90" s="34"/>
      <c r="K90" s="35"/>
      <c r="L90" s="35"/>
      <c r="M90" s="35"/>
      <c r="N90" s="35"/>
      <c r="O90" s="35"/>
      <c r="P90" s="35"/>
      <c r="Q90" s="35" t="s">
        <v>134</v>
      </c>
      <c r="R90" s="32"/>
    </row>
    <row r="91" ht="13.5" spans="1:18">
      <c r="A91" s="31" t="s">
        <v>260</v>
      </c>
      <c r="B91" s="34"/>
      <c r="C91" s="29"/>
      <c r="D91" s="29"/>
      <c r="E91" s="32" t="s">
        <v>259</v>
      </c>
      <c r="F91" s="34"/>
      <c r="G91" s="33"/>
      <c r="H91" s="32"/>
      <c r="I91" s="34"/>
      <c r="J91" s="34"/>
      <c r="K91" s="35"/>
      <c r="L91" s="35"/>
      <c r="M91" s="35"/>
      <c r="N91" s="35"/>
      <c r="O91" s="35"/>
      <c r="P91" s="35"/>
      <c r="Q91" s="35" t="s">
        <v>134</v>
      </c>
      <c r="R91" s="32"/>
    </row>
    <row r="92" ht="13.5" spans="1:18">
      <c r="A92" s="31" t="s">
        <v>261</v>
      </c>
      <c r="B92" s="34">
        <f>SUM(B93:B96)</f>
        <v>11</v>
      </c>
      <c r="C92" s="29"/>
      <c r="D92" s="29"/>
      <c r="E92" s="32" t="s">
        <v>98</v>
      </c>
      <c r="F92" s="34">
        <f t="shared" ref="F92:P92" si="37">SUM(F93:F96)</f>
        <v>11</v>
      </c>
      <c r="G92" s="33" t="s">
        <v>262</v>
      </c>
      <c r="H92" s="32"/>
      <c r="I92" s="34">
        <f t="shared" si="37"/>
        <v>8777.5</v>
      </c>
      <c r="J92" s="34">
        <f t="shared" si="37"/>
        <v>35110</v>
      </c>
      <c r="K92" s="35">
        <f t="shared" si="37"/>
        <v>1925.5</v>
      </c>
      <c r="L92" s="35">
        <f t="shared" si="37"/>
        <v>0</v>
      </c>
      <c r="M92" s="35">
        <f t="shared" si="37"/>
        <v>0</v>
      </c>
      <c r="N92" s="35">
        <f t="shared" si="37"/>
        <v>1925.5</v>
      </c>
      <c r="O92" s="35">
        <f t="shared" si="37"/>
        <v>0</v>
      </c>
      <c r="P92" s="35">
        <f t="shared" si="37"/>
        <v>0</v>
      </c>
      <c r="Q92" s="35" t="s">
        <v>134</v>
      </c>
      <c r="R92" s="32"/>
    </row>
    <row r="93" s="6" customFormat="1" ht="31.5" spans="1:240">
      <c r="A93" s="37" t="s">
        <v>263</v>
      </c>
      <c r="B93" s="40">
        <v>1</v>
      </c>
      <c r="C93" s="33" t="s">
        <v>34</v>
      </c>
      <c r="D93" s="29"/>
      <c r="E93" s="32" t="s">
        <v>98</v>
      </c>
      <c r="F93" s="40">
        <v>1</v>
      </c>
      <c r="G93" s="33" t="s">
        <v>266</v>
      </c>
      <c r="H93" s="40">
        <v>2024</v>
      </c>
      <c r="I93" s="34">
        <f>J93/4</f>
        <v>1000</v>
      </c>
      <c r="J93" s="38">
        <v>4000</v>
      </c>
      <c r="K93" s="35">
        <f>L93+M93+N93+O93+P93</f>
        <v>87.3</v>
      </c>
      <c r="L93" s="35"/>
      <c r="M93" s="35"/>
      <c r="N93" s="35">
        <v>87.3</v>
      </c>
      <c r="O93" s="35"/>
      <c r="P93" s="35"/>
      <c r="Q93" s="35" t="s">
        <v>134</v>
      </c>
      <c r="R93" s="3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row>
    <row r="94" s="6" customFormat="1" ht="31.5" spans="1:240">
      <c r="A94" s="37" t="s">
        <v>268</v>
      </c>
      <c r="B94" s="40">
        <v>2</v>
      </c>
      <c r="C94" s="33" t="s">
        <v>34</v>
      </c>
      <c r="D94" s="29"/>
      <c r="E94" s="32" t="s">
        <v>98</v>
      </c>
      <c r="F94" s="40">
        <v>2</v>
      </c>
      <c r="G94" s="33" t="s">
        <v>270</v>
      </c>
      <c r="H94" s="40">
        <v>2024</v>
      </c>
      <c r="I94" s="34">
        <f>J94/4</f>
        <v>6500</v>
      </c>
      <c r="J94" s="38">
        <v>26000</v>
      </c>
      <c r="K94" s="35">
        <f>L94+M94+N94+O94+P94</f>
        <v>1325</v>
      </c>
      <c r="L94" s="35"/>
      <c r="M94" s="35"/>
      <c r="N94" s="35">
        <v>1325</v>
      </c>
      <c r="O94" s="35"/>
      <c r="P94" s="35"/>
      <c r="Q94" s="35" t="s">
        <v>134</v>
      </c>
      <c r="R94" s="3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6" customFormat="1" ht="31.5" spans="1:240">
      <c r="A95" s="37" t="s">
        <v>272</v>
      </c>
      <c r="B95" s="40">
        <v>3</v>
      </c>
      <c r="C95" s="33" t="s">
        <v>34</v>
      </c>
      <c r="D95" s="29"/>
      <c r="E95" s="32" t="s">
        <v>98</v>
      </c>
      <c r="F95" s="40">
        <v>3</v>
      </c>
      <c r="G95" s="33" t="s">
        <v>276</v>
      </c>
      <c r="H95" s="40">
        <v>2024</v>
      </c>
      <c r="I95" s="34">
        <f>J95/4</f>
        <v>647.5</v>
      </c>
      <c r="J95" s="38">
        <v>2590</v>
      </c>
      <c r="K95" s="35">
        <f>L95+M95+N95+O95+P95</f>
        <v>230.5</v>
      </c>
      <c r="L95" s="35"/>
      <c r="M95" s="35"/>
      <c r="N95" s="35">
        <v>230.5</v>
      </c>
      <c r="O95" s="35"/>
      <c r="P95" s="35"/>
      <c r="Q95" s="35" t="s">
        <v>134</v>
      </c>
      <c r="R95" s="3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6" customFormat="1" ht="42" spans="1:240">
      <c r="A96" s="37" t="s">
        <v>278</v>
      </c>
      <c r="B96" s="40">
        <v>5</v>
      </c>
      <c r="C96" s="33" t="s">
        <v>34</v>
      </c>
      <c r="D96" s="29"/>
      <c r="E96" s="32" t="s">
        <v>98</v>
      </c>
      <c r="F96" s="40">
        <v>5</v>
      </c>
      <c r="G96" s="33" t="s">
        <v>282</v>
      </c>
      <c r="H96" s="40">
        <v>2024</v>
      </c>
      <c r="I96" s="34">
        <f>J96/4</f>
        <v>630</v>
      </c>
      <c r="J96" s="38">
        <v>2520</v>
      </c>
      <c r="K96" s="35">
        <f>L96+M96+N96+O96+P96</f>
        <v>282.7</v>
      </c>
      <c r="L96" s="35"/>
      <c r="M96" s="35"/>
      <c r="N96" s="35">
        <v>282.7</v>
      </c>
      <c r="O96" s="35"/>
      <c r="P96" s="35"/>
      <c r="Q96" s="35" t="s">
        <v>134</v>
      </c>
      <c r="R96" s="3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ht="13.5" spans="1:18">
      <c r="A97" s="31" t="s">
        <v>284</v>
      </c>
      <c r="B97" s="32">
        <f>B98+B100+B102+B104</f>
        <v>5</v>
      </c>
      <c r="C97" s="29" t="s">
        <v>26</v>
      </c>
      <c r="D97" s="32" t="s">
        <v>26</v>
      </c>
      <c r="E97" s="32" t="s">
        <v>26</v>
      </c>
      <c r="F97" s="32" t="s">
        <v>26</v>
      </c>
      <c r="G97" s="32" t="s">
        <v>26</v>
      </c>
      <c r="H97" s="32"/>
      <c r="I97" s="32">
        <f t="shared" ref="I97:P97" si="38">I98+I100+I102+I104</f>
        <v>8953.25</v>
      </c>
      <c r="J97" s="32">
        <f t="shared" si="38"/>
        <v>35813</v>
      </c>
      <c r="K97" s="32">
        <f t="shared" si="38"/>
        <v>2660</v>
      </c>
      <c r="L97" s="32">
        <f t="shared" si="38"/>
        <v>0</v>
      </c>
      <c r="M97" s="32">
        <f t="shared" si="38"/>
        <v>0</v>
      </c>
      <c r="N97" s="32">
        <f t="shared" si="38"/>
        <v>2660</v>
      </c>
      <c r="O97" s="32">
        <f t="shared" si="38"/>
        <v>0</v>
      </c>
      <c r="P97" s="32">
        <f t="shared" si="38"/>
        <v>0</v>
      </c>
      <c r="Q97" s="35"/>
      <c r="R97" s="32"/>
    </row>
    <row r="98" ht="13.5" spans="1:18">
      <c r="A98" s="31" t="s">
        <v>285</v>
      </c>
      <c r="B98" s="34">
        <f>SUM(B99:B99)</f>
        <v>2</v>
      </c>
      <c r="C98" s="32" t="s">
        <v>26</v>
      </c>
      <c r="D98" s="29"/>
      <c r="E98" s="32" t="s">
        <v>80</v>
      </c>
      <c r="F98" s="34">
        <f t="shared" ref="F98:P98" si="39">SUM(F99:F99)</f>
        <v>2</v>
      </c>
      <c r="G98" s="33" t="s">
        <v>286</v>
      </c>
      <c r="H98" s="32"/>
      <c r="I98" s="34">
        <f t="shared" si="39"/>
        <v>1320</v>
      </c>
      <c r="J98" s="34">
        <f t="shared" si="39"/>
        <v>5280</v>
      </c>
      <c r="K98" s="35">
        <f t="shared" si="39"/>
        <v>500</v>
      </c>
      <c r="L98" s="35">
        <f t="shared" si="39"/>
        <v>0</v>
      </c>
      <c r="M98" s="35">
        <f t="shared" si="39"/>
        <v>0</v>
      </c>
      <c r="N98" s="35">
        <f t="shared" si="39"/>
        <v>500</v>
      </c>
      <c r="O98" s="35">
        <f t="shared" si="39"/>
        <v>0</v>
      </c>
      <c r="P98" s="35">
        <f t="shared" si="39"/>
        <v>0</v>
      </c>
      <c r="Q98" s="35"/>
      <c r="R98" s="32"/>
    </row>
    <row r="99" s="6" customFormat="1" spans="1:240">
      <c r="A99" s="37" t="s">
        <v>287</v>
      </c>
      <c r="B99" s="46">
        <v>2</v>
      </c>
      <c r="C99" s="33" t="s">
        <v>34</v>
      </c>
      <c r="D99" s="29"/>
      <c r="E99" s="32" t="s">
        <v>80</v>
      </c>
      <c r="F99" s="46">
        <v>2</v>
      </c>
      <c r="G99" s="41" t="s">
        <v>288</v>
      </c>
      <c r="H99" s="46">
        <v>2024</v>
      </c>
      <c r="I99" s="34">
        <v>1320</v>
      </c>
      <c r="J99" s="34">
        <f>I99*4</f>
        <v>5280</v>
      </c>
      <c r="K99" s="35">
        <f>L99+M99+N99+O99+P99</f>
        <v>500</v>
      </c>
      <c r="L99" s="35"/>
      <c r="M99" s="35"/>
      <c r="N99" s="35">
        <v>500</v>
      </c>
      <c r="O99" s="35"/>
      <c r="P99" s="35"/>
      <c r="Q99" s="35" t="s">
        <v>289</v>
      </c>
      <c r="R99" s="3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row>
    <row r="100" ht="13.5" spans="1:18">
      <c r="A100" s="31" t="s">
        <v>290</v>
      </c>
      <c r="B100" s="34">
        <f>SUM(B101:B101)</f>
        <v>2</v>
      </c>
      <c r="C100" s="29"/>
      <c r="D100" s="29"/>
      <c r="E100" s="32" t="s">
        <v>98</v>
      </c>
      <c r="F100" s="34">
        <f t="shared" ref="F100:P100" si="40">SUM(F101:F101)</f>
        <v>2</v>
      </c>
      <c r="G100" s="33" t="s">
        <v>291</v>
      </c>
      <c r="H100" s="32"/>
      <c r="I100" s="34">
        <f t="shared" si="40"/>
        <v>2356</v>
      </c>
      <c r="J100" s="34">
        <f t="shared" si="40"/>
        <v>9424</v>
      </c>
      <c r="K100" s="35">
        <f t="shared" si="40"/>
        <v>1000</v>
      </c>
      <c r="L100" s="35">
        <f t="shared" si="40"/>
        <v>0</v>
      </c>
      <c r="M100" s="35">
        <f t="shared" si="40"/>
        <v>0</v>
      </c>
      <c r="N100" s="35">
        <f t="shared" si="40"/>
        <v>1000</v>
      </c>
      <c r="O100" s="35">
        <f t="shared" si="40"/>
        <v>0</v>
      </c>
      <c r="P100" s="35">
        <f t="shared" si="40"/>
        <v>0</v>
      </c>
      <c r="Q100" s="35" t="s">
        <v>289</v>
      </c>
      <c r="R100" s="32"/>
    </row>
    <row r="101" s="6" customFormat="1" spans="1:240">
      <c r="A101" s="37" t="s">
        <v>292</v>
      </c>
      <c r="B101" s="32">
        <v>2</v>
      </c>
      <c r="C101" s="33" t="s">
        <v>34</v>
      </c>
      <c r="D101" s="29"/>
      <c r="E101" s="32" t="s">
        <v>98</v>
      </c>
      <c r="F101" s="32">
        <v>2</v>
      </c>
      <c r="G101" s="41" t="s">
        <v>293</v>
      </c>
      <c r="H101" s="46">
        <v>2024</v>
      </c>
      <c r="I101" s="34">
        <v>2356</v>
      </c>
      <c r="J101" s="34">
        <f>I101*4</f>
        <v>9424</v>
      </c>
      <c r="K101" s="35">
        <f>L101+M101+N101+O101+P101</f>
        <v>1000</v>
      </c>
      <c r="L101" s="35"/>
      <c r="M101" s="35"/>
      <c r="N101" s="35">
        <v>1000</v>
      </c>
      <c r="O101" s="35"/>
      <c r="P101" s="35"/>
      <c r="Q101" s="35" t="s">
        <v>289</v>
      </c>
      <c r="R101" s="3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row>
    <row r="102" ht="13.5" spans="1:18">
      <c r="A102" s="31" t="s">
        <v>294</v>
      </c>
      <c r="B102" s="32"/>
      <c r="C102" s="29"/>
      <c r="D102" s="29"/>
      <c r="E102" s="32" t="s">
        <v>98</v>
      </c>
      <c r="F102" s="29"/>
      <c r="G102" s="32"/>
      <c r="H102" s="32"/>
      <c r="I102" s="34"/>
      <c r="J102" s="34"/>
      <c r="K102" s="35"/>
      <c r="L102" s="35"/>
      <c r="M102" s="35"/>
      <c r="N102" s="35"/>
      <c r="O102" s="35"/>
      <c r="P102" s="35"/>
      <c r="Q102" s="35" t="s">
        <v>289</v>
      </c>
      <c r="R102" s="32"/>
    </row>
    <row r="103" ht="13.5" spans="1:18">
      <c r="A103" s="31" t="s">
        <v>183</v>
      </c>
      <c r="B103" s="32"/>
      <c r="C103" s="29"/>
      <c r="D103" s="29"/>
      <c r="E103" s="32" t="s">
        <v>98</v>
      </c>
      <c r="F103" s="29"/>
      <c r="G103" s="32"/>
      <c r="H103" s="32"/>
      <c r="I103" s="34"/>
      <c r="J103" s="34"/>
      <c r="K103" s="35"/>
      <c r="L103" s="35"/>
      <c r="M103" s="35"/>
      <c r="N103" s="35"/>
      <c r="O103" s="35"/>
      <c r="P103" s="35"/>
      <c r="Q103" s="35" t="s">
        <v>289</v>
      </c>
      <c r="R103" s="32"/>
    </row>
    <row r="104" ht="13.5" spans="1:18">
      <c r="A104" s="31" t="s">
        <v>295</v>
      </c>
      <c r="B104" s="34">
        <f>SUM(B105:B105)</f>
        <v>1</v>
      </c>
      <c r="C104" s="29"/>
      <c r="D104" s="29"/>
      <c r="E104" s="32" t="s">
        <v>98</v>
      </c>
      <c r="F104" s="34">
        <f t="shared" ref="F104:P104" si="41">SUM(F105:F105)</f>
        <v>1</v>
      </c>
      <c r="G104" s="33" t="s">
        <v>296</v>
      </c>
      <c r="H104" s="32"/>
      <c r="I104" s="34">
        <f t="shared" si="41"/>
        <v>5277.25</v>
      </c>
      <c r="J104" s="34">
        <f t="shared" si="41"/>
        <v>21109</v>
      </c>
      <c r="K104" s="35">
        <f t="shared" si="41"/>
        <v>1160</v>
      </c>
      <c r="L104" s="35">
        <f t="shared" si="41"/>
        <v>0</v>
      </c>
      <c r="M104" s="35">
        <f t="shared" si="41"/>
        <v>0</v>
      </c>
      <c r="N104" s="35">
        <f t="shared" si="41"/>
        <v>1160</v>
      </c>
      <c r="O104" s="35">
        <f t="shared" si="41"/>
        <v>0</v>
      </c>
      <c r="P104" s="35">
        <f t="shared" si="41"/>
        <v>0</v>
      </c>
      <c r="Q104" s="35" t="s">
        <v>289</v>
      </c>
      <c r="R104" s="32"/>
    </row>
    <row r="105" s="6" customFormat="1" ht="21" spans="1:240">
      <c r="A105" s="37" t="s">
        <v>297</v>
      </c>
      <c r="B105" s="40">
        <v>1</v>
      </c>
      <c r="C105" s="33" t="s">
        <v>34</v>
      </c>
      <c r="D105" s="29"/>
      <c r="E105" s="32" t="s">
        <v>98</v>
      </c>
      <c r="F105" s="40">
        <v>1</v>
      </c>
      <c r="G105" s="33" t="s">
        <v>298</v>
      </c>
      <c r="H105" s="40">
        <v>2024</v>
      </c>
      <c r="I105" s="34">
        <f>J105/4</f>
        <v>5277.25</v>
      </c>
      <c r="J105" s="34">
        <v>21109</v>
      </c>
      <c r="K105" s="35">
        <f>L105+M105+N105+O105+P105</f>
        <v>1160</v>
      </c>
      <c r="L105" s="35"/>
      <c r="M105" s="35"/>
      <c r="N105" s="35">
        <v>1160</v>
      </c>
      <c r="O105" s="35"/>
      <c r="P105" s="35"/>
      <c r="Q105" s="35" t="s">
        <v>289</v>
      </c>
      <c r="R105" s="3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row>
    <row r="106" ht="13.5" spans="1:18">
      <c r="A106" s="31" t="s">
        <v>299</v>
      </c>
      <c r="B106" s="32"/>
      <c r="C106" s="29"/>
      <c r="D106" s="29"/>
      <c r="E106" s="32" t="s">
        <v>98</v>
      </c>
      <c r="F106" s="29"/>
      <c r="G106" s="32"/>
      <c r="H106" s="32"/>
      <c r="I106" s="34"/>
      <c r="J106" s="34"/>
      <c r="K106" s="35"/>
      <c r="L106" s="35"/>
      <c r="M106" s="35"/>
      <c r="N106" s="35"/>
      <c r="O106" s="35"/>
      <c r="P106" s="35"/>
      <c r="Q106" s="35"/>
      <c r="R106" s="32"/>
    </row>
    <row r="107" ht="13.5" spans="1:18">
      <c r="A107" s="31" t="s">
        <v>183</v>
      </c>
      <c r="B107" s="32"/>
      <c r="C107" s="32" t="s">
        <v>26</v>
      </c>
      <c r="D107" s="29"/>
      <c r="E107" s="32" t="s">
        <v>98</v>
      </c>
      <c r="F107" s="29"/>
      <c r="G107" s="32"/>
      <c r="H107" s="32"/>
      <c r="I107" s="34"/>
      <c r="J107" s="34"/>
      <c r="K107" s="35"/>
      <c r="L107" s="35"/>
      <c r="M107" s="35"/>
      <c r="N107" s="35"/>
      <c r="O107" s="35"/>
      <c r="P107" s="35"/>
      <c r="Q107" s="35"/>
      <c r="R107" s="32"/>
    </row>
    <row r="108" ht="13.5" spans="1:18">
      <c r="A108" s="31" t="s">
        <v>300</v>
      </c>
      <c r="B108" s="32"/>
      <c r="C108" s="29"/>
      <c r="D108" s="29"/>
      <c r="E108" s="32" t="s">
        <v>98</v>
      </c>
      <c r="F108" s="29"/>
      <c r="G108" s="32"/>
      <c r="H108" s="32"/>
      <c r="I108" s="34"/>
      <c r="J108" s="34"/>
      <c r="K108" s="35"/>
      <c r="L108" s="35"/>
      <c r="M108" s="35"/>
      <c r="N108" s="35"/>
      <c r="O108" s="35"/>
      <c r="P108" s="35"/>
      <c r="Q108" s="35"/>
      <c r="R108" s="32"/>
    </row>
    <row r="109" ht="13.5" spans="1:18">
      <c r="A109" s="31" t="s">
        <v>183</v>
      </c>
      <c r="B109" s="32"/>
      <c r="C109" s="29"/>
      <c r="D109" s="29"/>
      <c r="E109" s="32" t="s">
        <v>98</v>
      </c>
      <c r="F109" s="29"/>
      <c r="G109" s="32"/>
      <c r="H109" s="32"/>
      <c r="I109" s="34"/>
      <c r="J109" s="34"/>
      <c r="K109" s="35"/>
      <c r="L109" s="35"/>
      <c r="M109" s="35"/>
      <c r="N109" s="35"/>
      <c r="O109" s="35"/>
      <c r="P109" s="35"/>
      <c r="Q109" s="35"/>
      <c r="R109" s="32"/>
    </row>
    <row r="110" s="5" customFormat="1" spans="1:255">
      <c r="A110" s="48" t="s">
        <v>301</v>
      </c>
      <c r="B110" s="29">
        <f>B111+B113+B115+B117+B119+B126+B128</f>
        <v>55</v>
      </c>
      <c r="C110" s="29"/>
      <c r="D110" s="29" t="s">
        <v>26</v>
      </c>
      <c r="E110" s="29" t="s">
        <v>27</v>
      </c>
      <c r="F110" s="29" t="s">
        <v>26</v>
      </c>
      <c r="G110" s="29" t="s">
        <v>26</v>
      </c>
      <c r="H110" s="29"/>
      <c r="I110" s="29">
        <f t="shared" ref="I110:P110" si="42">I111+I113+I115+I117+I119+I126+I128</f>
        <v>38088</v>
      </c>
      <c r="J110" s="29">
        <f t="shared" si="42"/>
        <v>149925</v>
      </c>
      <c r="K110" s="55">
        <f t="shared" si="42"/>
        <v>28897.09</v>
      </c>
      <c r="L110" s="55">
        <f t="shared" si="42"/>
        <v>3300</v>
      </c>
      <c r="M110" s="55">
        <f t="shared" si="42"/>
        <v>0</v>
      </c>
      <c r="N110" s="55">
        <f t="shared" si="42"/>
        <v>19173.12</v>
      </c>
      <c r="O110" s="55">
        <f t="shared" si="42"/>
        <v>0</v>
      </c>
      <c r="P110" s="55">
        <f t="shared" si="42"/>
        <v>6423.97</v>
      </c>
      <c r="Q110" s="55"/>
      <c r="R110" s="29"/>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row>
    <row r="111" s="12" customFormat="1" spans="1:255">
      <c r="A111" s="31" t="s">
        <v>302</v>
      </c>
      <c r="B111" s="34">
        <f>SUM(B112:B112)</f>
        <v>42</v>
      </c>
      <c r="C111" s="29"/>
      <c r="D111" s="32"/>
      <c r="E111" s="32" t="s">
        <v>303</v>
      </c>
      <c r="F111" s="34">
        <f t="shared" ref="F111:P111" si="43">SUM(F112:F112)</f>
        <v>91.29</v>
      </c>
      <c r="G111" s="33" t="s">
        <v>304</v>
      </c>
      <c r="H111" s="32"/>
      <c r="I111" s="34">
        <f t="shared" si="43"/>
        <v>1026</v>
      </c>
      <c r="J111" s="34">
        <f t="shared" si="43"/>
        <v>4104</v>
      </c>
      <c r="K111" s="35">
        <f t="shared" si="43"/>
        <v>5477.4</v>
      </c>
      <c r="L111" s="35">
        <f t="shared" si="43"/>
        <v>1200</v>
      </c>
      <c r="M111" s="35">
        <f t="shared" si="43"/>
        <v>0</v>
      </c>
      <c r="N111" s="35">
        <f t="shared" si="43"/>
        <v>4277.4</v>
      </c>
      <c r="O111" s="35">
        <f t="shared" si="43"/>
        <v>0</v>
      </c>
      <c r="P111" s="35">
        <f t="shared" si="43"/>
        <v>0</v>
      </c>
      <c r="Q111" s="35"/>
      <c r="R111" s="32"/>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row>
    <row r="112" s="13" customFormat="1" spans="1:255">
      <c r="A112" s="37" t="s">
        <v>305</v>
      </c>
      <c r="B112" s="46">
        <v>42</v>
      </c>
      <c r="C112" s="33" t="s">
        <v>34</v>
      </c>
      <c r="D112" s="32"/>
      <c r="E112" s="32" t="s">
        <v>303</v>
      </c>
      <c r="F112" s="46">
        <v>91.29</v>
      </c>
      <c r="G112" s="41" t="s">
        <v>310</v>
      </c>
      <c r="H112" s="46">
        <v>2024</v>
      </c>
      <c r="I112" s="34">
        <v>1026</v>
      </c>
      <c r="J112" s="34">
        <f>I112*4</f>
        <v>4104</v>
      </c>
      <c r="K112" s="35">
        <f>L112+M112+N112+O112+P112</f>
        <v>5477.4</v>
      </c>
      <c r="L112" s="35">
        <v>1200</v>
      </c>
      <c r="M112" s="35"/>
      <c r="N112" s="35">
        <v>4277.4</v>
      </c>
      <c r="O112" s="35"/>
      <c r="P112" s="35"/>
      <c r="Q112" s="64" t="s">
        <v>307</v>
      </c>
      <c r="R112" s="3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row>
    <row r="113" s="12" customFormat="1" spans="1:255">
      <c r="A113" s="31" t="s">
        <v>312</v>
      </c>
      <c r="B113" s="34">
        <f>SUM(B114:B114)</f>
        <v>3</v>
      </c>
      <c r="C113" s="29"/>
      <c r="D113" s="32"/>
      <c r="E113" s="32" t="s">
        <v>303</v>
      </c>
      <c r="F113" s="34">
        <f t="shared" ref="F113:P113" si="44">SUM(F114:F114)</f>
        <v>20</v>
      </c>
      <c r="G113" s="33" t="s">
        <v>313</v>
      </c>
      <c r="H113" s="32"/>
      <c r="I113" s="34">
        <f t="shared" si="44"/>
        <v>320</v>
      </c>
      <c r="J113" s="34">
        <f t="shared" si="44"/>
        <v>1280</v>
      </c>
      <c r="K113" s="35">
        <f t="shared" si="44"/>
        <v>600</v>
      </c>
      <c r="L113" s="35">
        <f t="shared" si="44"/>
        <v>600</v>
      </c>
      <c r="M113" s="35">
        <f t="shared" si="44"/>
        <v>0</v>
      </c>
      <c r="N113" s="35">
        <f t="shared" si="44"/>
        <v>0</v>
      </c>
      <c r="O113" s="35">
        <f t="shared" si="44"/>
        <v>0</v>
      </c>
      <c r="P113" s="35">
        <f t="shared" si="44"/>
        <v>0</v>
      </c>
      <c r="Q113" s="35"/>
      <c r="R113" s="32"/>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row>
    <row r="114" s="13" customFormat="1" ht="21" spans="1:255">
      <c r="A114" s="37" t="s">
        <v>314</v>
      </c>
      <c r="B114" s="46">
        <v>3</v>
      </c>
      <c r="C114" s="33" t="s">
        <v>34</v>
      </c>
      <c r="D114" s="32"/>
      <c r="E114" s="32" t="s">
        <v>303</v>
      </c>
      <c r="F114" s="46">
        <v>20</v>
      </c>
      <c r="G114" s="41" t="s">
        <v>315</v>
      </c>
      <c r="H114" s="46">
        <v>2024</v>
      </c>
      <c r="I114" s="34">
        <v>320</v>
      </c>
      <c r="J114" s="34">
        <f>I114*4</f>
        <v>1280</v>
      </c>
      <c r="K114" s="35">
        <f>L114+M114+N114+O114+P114</f>
        <v>600</v>
      </c>
      <c r="L114" s="35">
        <v>600</v>
      </c>
      <c r="M114" s="35"/>
      <c r="N114" s="35"/>
      <c r="O114" s="35"/>
      <c r="P114" s="35"/>
      <c r="Q114" s="64" t="s">
        <v>316</v>
      </c>
      <c r="R114" s="3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row>
    <row r="115" ht="13.5" spans="1:18">
      <c r="A115" s="31" t="s">
        <v>319</v>
      </c>
      <c r="B115" s="34">
        <f>SUM(B116:B116)</f>
        <v>1</v>
      </c>
      <c r="C115" s="29"/>
      <c r="D115" s="29"/>
      <c r="E115" s="32" t="s">
        <v>18</v>
      </c>
      <c r="F115" s="34">
        <f t="shared" ref="F115:P115" si="45">SUM(F116:F116)</f>
        <v>200</v>
      </c>
      <c r="G115" s="33" t="s">
        <v>320</v>
      </c>
      <c r="H115" s="32"/>
      <c r="I115" s="34">
        <f t="shared" si="45"/>
        <v>200</v>
      </c>
      <c r="J115" s="34">
        <f t="shared" si="45"/>
        <v>718</v>
      </c>
      <c r="K115" s="35">
        <f t="shared" si="45"/>
        <v>200</v>
      </c>
      <c r="L115" s="35">
        <f t="shared" si="45"/>
        <v>0</v>
      </c>
      <c r="M115" s="35">
        <f t="shared" si="45"/>
        <v>0</v>
      </c>
      <c r="N115" s="35">
        <f t="shared" si="45"/>
        <v>200</v>
      </c>
      <c r="O115" s="35">
        <f t="shared" si="45"/>
        <v>0</v>
      </c>
      <c r="P115" s="35">
        <f t="shared" si="45"/>
        <v>0</v>
      </c>
      <c r="Q115" s="35"/>
      <c r="R115" s="32"/>
    </row>
    <row r="116" s="6" customFormat="1" spans="1:240">
      <c r="A116" s="37" t="s">
        <v>321</v>
      </c>
      <c r="B116" s="40">
        <v>1</v>
      </c>
      <c r="C116" s="33" t="s">
        <v>34</v>
      </c>
      <c r="D116" s="29"/>
      <c r="E116" s="32" t="s">
        <v>18</v>
      </c>
      <c r="F116" s="32">
        <v>200</v>
      </c>
      <c r="G116" s="33" t="s">
        <v>324</v>
      </c>
      <c r="H116" s="32">
        <v>2024</v>
      </c>
      <c r="I116" s="32">
        <v>200</v>
      </c>
      <c r="J116" s="34">
        <v>718</v>
      </c>
      <c r="K116" s="35">
        <v>200</v>
      </c>
      <c r="L116" s="35"/>
      <c r="M116" s="35"/>
      <c r="N116" s="35">
        <v>200</v>
      </c>
      <c r="O116" s="35"/>
      <c r="P116" s="35"/>
      <c r="Q116" s="64" t="s">
        <v>323</v>
      </c>
      <c r="R116" s="3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row>
    <row r="117" ht="13.5" spans="1:18">
      <c r="A117" s="31" t="s">
        <v>326</v>
      </c>
      <c r="B117" s="34">
        <f>SUM(B118:B118)</f>
        <v>3</v>
      </c>
      <c r="C117" s="29"/>
      <c r="D117" s="29"/>
      <c r="E117" s="32" t="s">
        <v>98</v>
      </c>
      <c r="F117" s="34">
        <f t="shared" ref="F117:P117" si="46">SUM(F118:F118)</f>
        <v>3</v>
      </c>
      <c r="G117" s="33" t="s">
        <v>327</v>
      </c>
      <c r="H117" s="32"/>
      <c r="I117" s="34">
        <f t="shared" si="46"/>
        <v>3250</v>
      </c>
      <c r="J117" s="34">
        <f t="shared" si="46"/>
        <v>11375</v>
      </c>
      <c r="K117" s="35">
        <f t="shared" si="46"/>
        <v>8607.69</v>
      </c>
      <c r="L117" s="35">
        <f t="shared" si="46"/>
        <v>0</v>
      </c>
      <c r="M117" s="35">
        <f t="shared" si="46"/>
        <v>0</v>
      </c>
      <c r="N117" s="35">
        <f t="shared" si="46"/>
        <v>7739.72</v>
      </c>
      <c r="O117" s="35">
        <f t="shared" si="46"/>
        <v>0</v>
      </c>
      <c r="P117" s="35">
        <f t="shared" si="46"/>
        <v>867.97</v>
      </c>
      <c r="Q117" s="35"/>
      <c r="R117" s="32"/>
    </row>
    <row r="118" s="6" customFormat="1" ht="73.5" spans="1:240">
      <c r="A118" s="37" t="s">
        <v>328</v>
      </c>
      <c r="B118" s="40">
        <v>3</v>
      </c>
      <c r="C118" s="33" t="s">
        <v>34</v>
      </c>
      <c r="D118" s="29"/>
      <c r="E118" s="32" t="s">
        <v>98</v>
      </c>
      <c r="F118" s="40">
        <v>3</v>
      </c>
      <c r="G118" s="33" t="s">
        <v>329</v>
      </c>
      <c r="H118" s="40">
        <v>2024</v>
      </c>
      <c r="I118" s="34">
        <v>3250</v>
      </c>
      <c r="J118" s="34">
        <f>I118*3.5</f>
        <v>11375</v>
      </c>
      <c r="K118" s="35">
        <f>L118+M118+N118+O118+P118</f>
        <v>8607.69</v>
      </c>
      <c r="L118" s="35"/>
      <c r="M118" s="35"/>
      <c r="N118" s="35">
        <v>7739.72</v>
      </c>
      <c r="O118" s="35"/>
      <c r="P118" s="35">
        <v>867.97</v>
      </c>
      <c r="Q118" s="64" t="s">
        <v>330</v>
      </c>
      <c r="R118" s="3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row>
    <row r="119" ht="13.5" spans="1:18">
      <c r="A119" s="31" t="s">
        <v>331</v>
      </c>
      <c r="B119" s="32">
        <f>B120+B122+B124</f>
        <v>0</v>
      </c>
      <c r="C119" s="29"/>
      <c r="D119" s="29"/>
      <c r="E119" s="32" t="s">
        <v>98</v>
      </c>
      <c r="F119" s="29"/>
      <c r="G119" s="32"/>
      <c r="H119" s="32"/>
      <c r="I119" s="32">
        <f t="shared" ref="I119:P119" si="47">I120+I122+I124</f>
        <v>0</v>
      </c>
      <c r="J119" s="32">
        <f t="shared" si="47"/>
        <v>0</v>
      </c>
      <c r="K119" s="35">
        <f t="shared" si="47"/>
        <v>0</v>
      </c>
      <c r="L119" s="35">
        <f t="shared" si="47"/>
        <v>0</v>
      </c>
      <c r="M119" s="35">
        <f t="shared" si="47"/>
        <v>0</v>
      </c>
      <c r="N119" s="35">
        <f t="shared" si="47"/>
        <v>0</v>
      </c>
      <c r="O119" s="35">
        <f t="shared" si="47"/>
        <v>0</v>
      </c>
      <c r="P119" s="35">
        <f t="shared" si="47"/>
        <v>0</v>
      </c>
      <c r="Q119" s="35"/>
      <c r="R119" s="32"/>
    </row>
    <row r="120" ht="13.5" spans="1:18">
      <c r="A120" s="31" t="s">
        <v>332</v>
      </c>
      <c r="B120" s="34"/>
      <c r="C120" s="29"/>
      <c r="D120" s="29"/>
      <c r="E120" s="32"/>
      <c r="F120" s="34"/>
      <c r="G120" s="33"/>
      <c r="H120" s="32"/>
      <c r="I120" s="34"/>
      <c r="J120" s="34"/>
      <c r="K120" s="35"/>
      <c r="L120" s="35"/>
      <c r="M120" s="35"/>
      <c r="N120" s="35"/>
      <c r="O120" s="35"/>
      <c r="P120" s="35"/>
      <c r="Q120" s="35"/>
      <c r="R120" s="32"/>
    </row>
    <row r="121" s="5" customFormat="1" spans="1:255">
      <c r="A121" s="31" t="s">
        <v>183</v>
      </c>
      <c r="B121" s="32"/>
      <c r="C121" s="32"/>
      <c r="D121" s="29"/>
      <c r="E121" s="32" t="s">
        <v>98</v>
      </c>
      <c r="F121" s="29"/>
      <c r="G121" s="32"/>
      <c r="H121" s="32"/>
      <c r="I121" s="34"/>
      <c r="J121" s="34"/>
      <c r="K121" s="35"/>
      <c r="L121" s="35"/>
      <c r="M121" s="35"/>
      <c r="N121" s="35"/>
      <c r="O121" s="35"/>
      <c r="P121" s="35"/>
      <c r="Q121" s="35"/>
      <c r="R121" s="32"/>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row>
    <row r="122" ht="13.5" spans="1:18">
      <c r="A122" s="31" t="s">
        <v>340</v>
      </c>
      <c r="B122" s="32"/>
      <c r="C122" s="29"/>
      <c r="D122" s="29"/>
      <c r="E122" s="32" t="s">
        <v>98</v>
      </c>
      <c r="F122" s="29"/>
      <c r="G122" s="32"/>
      <c r="H122" s="32"/>
      <c r="I122" s="34"/>
      <c r="J122" s="34"/>
      <c r="K122" s="35"/>
      <c r="L122" s="35"/>
      <c r="M122" s="35"/>
      <c r="N122" s="35"/>
      <c r="O122" s="35"/>
      <c r="P122" s="35"/>
      <c r="Q122" s="35"/>
      <c r="R122" s="32"/>
    </row>
    <row r="123" s="5" customFormat="1" spans="1:255">
      <c r="A123" s="31" t="s">
        <v>183</v>
      </c>
      <c r="B123" s="32"/>
      <c r="C123" s="32"/>
      <c r="D123" s="29"/>
      <c r="E123" s="32" t="s">
        <v>98</v>
      </c>
      <c r="F123" s="29"/>
      <c r="G123" s="32"/>
      <c r="H123" s="32"/>
      <c r="I123" s="34"/>
      <c r="J123" s="34"/>
      <c r="K123" s="35"/>
      <c r="L123" s="35"/>
      <c r="M123" s="35"/>
      <c r="N123" s="35"/>
      <c r="O123" s="35"/>
      <c r="P123" s="35"/>
      <c r="Q123" s="35"/>
      <c r="R123" s="32"/>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row>
    <row r="124" ht="13.5" spans="1:18">
      <c r="A124" s="31" t="s">
        <v>341</v>
      </c>
      <c r="B124" s="32"/>
      <c r="C124" s="29"/>
      <c r="D124" s="29"/>
      <c r="E124" s="32" t="s">
        <v>98</v>
      </c>
      <c r="F124" s="29"/>
      <c r="G124" s="32"/>
      <c r="H124" s="32"/>
      <c r="I124" s="34"/>
      <c r="J124" s="34"/>
      <c r="K124" s="35"/>
      <c r="L124" s="35"/>
      <c r="M124" s="35"/>
      <c r="N124" s="35"/>
      <c r="O124" s="35"/>
      <c r="P124" s="35"/>
      <c r="Q124" s="35"/>
      <c r="R124" s="32"/>
    </row>
    <row r="125" s="5" customFormat="1" spans="1:255">
      <c r="A125" s="31" t="s">
        <v>183</v>
      </c>
      <c r="B125" s="32"/>
      <c r="C125" s="29"/>
      <c r="D125" s="29"/>
      <c r="E125" s="32" t="s">
        <v>98</v>
      </c>
      <c r="F125" s="29"/>
      <c r="G125" s="32"/>
      <c r="H125" s="32"/>
      <c r="I125" s="34"/>
      <c r="J125" s="34"/>
      <c r="K125" s="35"/>
      <c r="L125" s="35"/>
      <c r="M125" s="35"/>
      <c r="N125" s="35"/>
      <c r="O125" s="35"/>
      <c r="P125" s="35"/>
      <c r="Q125" s="35"/>
      <c r="R125" s="32"/>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row>
    <row r="126" s="12" customFormat="1" spans="1:255">
      <c r="A126" s="31" t="s">
        <v>342</v>
      </c>
      <c r="B126" s="32"/>
      <c r="C126" s="29"/>
      <c r="D126" s="29"/>
      <c r="E126" s="32" t="s">
        <v>98</v>
      </c>
      <c r="F126" s="29"/>
      <c r="G126" s="32"/>
      <c r="H126" s="32"/>
      <c r="I126" s="34"/>
      <c r="J126" s="34"/>
      <c r="K126" s="35"/>
      <c r="L126" s="35"/>
      <c r="M126" s="35"/>
      <c r="N126" s="35"/>
      <c r="O126" s="35"/>
      <c r="P126" s="35"/>
      <c r="Q126" s="35"/>
      <c r="R126" s="32"/>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row>
    <row r="127" s="5" customFormat="1" spans="1:255">
      <c r="A127" s="31" t="s">
        <v>183</v>
      </c>
      <c r="B127" s="32"/>
      <c r="C127" s="29"/>
      <c r="D127" s="29"/>
      <c r="E127" s="32" t="s">
        <v>98</v>
      </c>
      <c r="F127" s="29"/>
      <c r="G127" s="32"/>
      <c r="H127" s="32"/>
      <c r="I127" s="34"/>
      <c r="J127" s="34"/>
      <c r="K127" s="35"/>
      <c r="L127" s="35"/>
      <c r="M127" s="35"/>
      <c r="N127" s="35"/>
      <c r="O127" s="35"/>
      <c r="P127" s="35"/>
      <c r="Q127" s="35"/>
      <c r="R127" s="32"/>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row>
    <row r="128" s="5" customFormat="1" spans="1:255">
      <c r="A128" s="31" t="s">
        <v>343</v>
      </c>
      <c r="B128" s="34">
        <f>SUM(B129:B134)</f>
        <v>6</v>
      </c>
      <c r="C128" s="29"/>
      <c r="D128" s="29"/>
      <c r="E128" s="32" t="s">
        <v>98</v>
      </c>
      <c r="F128" s="34">
        <f t="shared" ref="F128:P128" si="48">SUM(F129:F134)</f>
        <v>5.25</v>
      </c>
      <c r="G128" s="33" t="s">
        <v>344</v>
      </c>
      <c r="H128" s="32"/>
      <c r="I128" s="34">
        <f t="shared" si="48"/>
        <v>33292</v>
      </c>
      <c r="J128" s="34">
        <f t="shared" si="48"/>
        <v>132448</v>
      </c>
      <c r="K128" s="35">
        <f t="shared" si="48"/>
        <v>14012</v>
      </c>
      <c r="L128" s="35">
        <f t="shared" si="48"/>
        <v>1500</v>
      </c>
      <c r="M128" s="35">
        <f t="shared" si="48"/>
        <v>0</v>
      </c>
      <c r="N128" s="35">
        <f t="shared" si="48"/>
        <v>6956</v>
      </c>
      <c r="O128" s="35">
        <f t="shared" si="48"/>
        <v>0</v>
      </c>
      <c r="P128" s="35">
        <f t="shared" si="48"/>
        <v>5556</v>
      </c>
      <c r="Q128" s="35"/>
      <c r="R128" s="32"/>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row>
    <row r="129" s="9" customFormat="1" ht="21" spans="1:255">
      <c r="A129" s="37" t="s">
        <v>345</v>
      </c>
      <c r="B129" s="40">
        <v>1</v>
      </c>
      <c r="C129" s="33" t="s">
        <v>34</v>
      </c>
      <c r="D129" s="29"/>
      <c r="E129" s="32" t="s">
        <v>31</v>
      </c>
      <c r="F129" s="40">
        <v>0.25</v>
      </c>
      <c r="G129" s="33" t="s">
        <v>348</v>
      </c>
      <c r="H129" s="40">
        <v>2024</v>
      </c>
      <c r="I129" s="34">
        <v>5620</v>
      </c>
      <c r="J129" s="34">
        <f>I129*4</f>
        <v>22480</v>
      </c>
      <c r="K129" s="35">
        <f t="shared" ref="K129:K134" si="49">L129+M129+N129+O129+P129</f>
        <v>2100</v>
      </c>
      <c r="L129" s="35"/>
      <c r="M129" s="35"/>
      <c r="N129" s="35"/>
      <c r="O129" s="35"/>
      <c r="P129" s="35">
        <v>2100</v>
      </c>
      <c r="Q129" s="35" t="s">
        <v>347</v>
      </c>
      <c r="R129" s="3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row>
    <row r="130" s="9" customFormat="1" spans="1:255">
      <c r="A130" s="37" t="s">
        <v>349</v>
      </c>
      <c r="B130" s="40">
        <v>1</v>
      </c>
      <c r="C130" s="33" t="s">
        <v>34</v>
      </c>
      <c r="D130" s="29"/>
      <c r="E130" s="32" t="s">
        <v>98</v>
      </c>
      <c r="F130" s="40">
        <v>1</v>
      </c>
      <c r="G130" s="33" t="s">
        <v>350</v>
      </c>
      <c r="H130" s="40">
        <v>2024</v>
      </c>
      <c r="I130" s="34">
        <v>6468</v>
      </c>
      <c r="J130" s="34">
        <f>I130*4</f>
        <v>25872</v>
      </c>
      <c r="K130" s="35">
        <f t="shared" si="49"/>
        <v>150</v>
      </c>
      <c r="L130" s="35">
        <v>150</v>
      </c>
      <c r="M130" s="35"/>
      <c r="N130" s="35"/>
      <c r="O130" s="35"/>
      <c r="P130" s="35"/>
      <c r="Q130" s="35" t="s">
        <v>165</v>
      </c>
      <c r="R130" s="3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row>
    <row r="131" s="9" customFormat="1" spans="1:255">
      <c r="A131" s="37" t="s">
        <v>351</v>
      </c>
      <c r="B131" s="40">
        <v>1</v>
      </c>
      <c r="C131" s="33" t="s">
        <v>34</v>
      </c>
      <c r="D131" s="29"/>
      <c r="E131" s="32" t="s">
        <v>98</v>
      </c>
      <c r="F131" s="40">
        <v>1</v>
      </c>
      <c r="G131" s="37" t="s">
        <v>352</v>
      </c>
      <c r="H131" s="40">
        <v>2024</v>
      </c>
      <c r="I131" s="34">
        <v>6468</v>
      </c>
      <c r="J131" s="34">
        <f>I131*4</f>
        <v>25872</v>
      </c>
      <c r="K131" s="35">
        <f t="shared" si="49"/>
        <v>600</v>
      </c>
      <c r="L131" s="35">
        <v>600</v>
      </c>
      <c r="M131" s="35"/>
      <c r="N131" s="35"/>
      <c r="O131" s="35"/>
      <c r="P131" s="35"/>
      <c r="Q131" s="35" t="s">
        <v>165</v>
      </c>
      <c r="R131" s="3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row>
    <row r="132" s="9" customFormat="1" spans="1:255">
      <c r="A132" s="37" t="s">
        <v>353</v>
      </c>
      <c r="B132" s="40">
        <v>1</v>
      </c>
      <c r="C132" s="33" t="s">
        <v>34</v>
      </c>
      <c r="D132" s="29"/>
      <c r="E132" s="32" t="s">
        <v>98</v>
      </c>
      <c r="F132" s="40">
        <v>1</v>
      </c>
      <c r="G132" s="33" t="s">
        <v>354</v>
      </c>
      <c r="H132" s="40">
        <v>2024</v>
      </c>
      <c r="I132" s="34">
        <v>6468</v>
      </c>
      <c r="J132" s="34">
        <f>I132*4</f>
        <v>25872</v>
      </c>
      <c r="K132" s="35">
        <f t="shared" si="49"/>
        <v>150</v>
      </c>
      <c r="L132" s="35">
        <v>150</v>
      </c>
      <c r="M132" s="35"/>
      <c r="N132" s="35"/>
      <c r="O132" s="35"/>
      <c r="P132" s="35"/>
      <c r="Q132" s="35" t="s">
        <v>165</v>
      </c>
      <c r="R132" s="3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row>
    <row r="133" s="9" customFormat="1" spans="1:255">
      <c r="A133" s="37" t="s">
        <v>355</v>
      </c>
      <c r="B133" s="40">
        <v>1</v>
      </c>
      <c r="C133" s="33" t="s">
        <v>34</v>
      </c>
      <c r="D133" s="29"/>
      <c r="E133" s="32" t="s">
        <v>98</v>
      </c>
      <c r="F133" s="40">
        <v>1</v>
      </c>
      <c r="G133" s="33" t="s">
        <v>356</v>
      </c>
      <c r="H133" s="40">
        <v>2024</v>
      </c>
      <c r="I133" s="34">
        <v>6468</v>
      </c>
      <c r="J133" s="34">
        <f>I133*4</f>
        <v>25872</v>
      </c>
      <c r="K133" s="35">
        <f t="shared" si="49"/>
        <v>600</v>
      </c>
      <c r="L133" s="35">
        <v>600</v>
      </c>
      <c r="M133" s="35"/>
      <c r="N133" s="35"/>
      <c r="O133" s="35"/>
      <c r="P133" s="35"/>
      <c r="Q133" s="35" t="s">
        <v>165</v>
      </c>
      <c r="R133" s="3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row>
    <row r="134" s="9" customFormat="1" ht="31.5" spans="1:255">
      <c r="A134" s="37" t="s">
        <v>368</v>
      </c>
      <c r="B134" s="40">
        <v>1</v>
      </c>
      <c r="C134" s="40" t="s">
        <v>369</v>
      </c>
      <c r="D134" s="40" t="s">
        <v>370</v>
      </c>
      <c r="E134" s="40" t="s">
        <v>98</v>
      </c>
      <c r="F134" s="40">
        <v>1</v>
      </c>
      <c r="G134" s="33" t="s">
        <v>371</v>
      </c>
      <c r="H134" s="40">
        <v>2024</v>
      </c>
      <c r="I134" s="40">
        <v>1800</v>
      </c>
      <c r="J134" s="40">
        <v>6480</v>
      </c>
      <c r="K134" s="39">
        <f t="shared" si="49"/>
        <v>10412</v>
      </c>
      <c r="L134" s="35"/>
      <c r="M134" s="35"/>
      <c r="N134" s="35">
        <v>6956</v>
      </c>
      <c r="O134" s="35"/>
      <c r="P134" s="35">
        <v>3456</v>
      </c>
      <c r="Q134" s="39" t="s">
        <v>330</v>
      </c>
      <c r="R134" s="3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row>
    <row r="135" s="5" customFormat="1" spans="1:255">
      <c r="A135" s="48" t="s">
        <v>372</v>
      </c>
      <c r="B135" s="29">
        <f>B136+B138+B140+B142</f>
        <v>3</v>
      </c>
      <c r="C135" s="29"/>
      <c r="D135" s="29" t="s">
        <v>26</v>
      </c>
      <c r="E135" s="29" t="s">
        <v>26</v>
      </c>
      <c r="F135" s="29" t="s">
        <v>26</v>
      </c>
      <c r="G135" s="29" t="s">
        <v>26</v>
      </c>
      <c r="H135" s="29"/>
      <c r="I135" s="29">
        <f t="shared" ref="I135:P135" si="50">I136+I138+I140+I142</f>
        <v>3757.5</v>
      </c>
      <c r="J135" s="29">
        <f t="shared" si="50"/>
        <v>15030</v>
      </c>
      <c r="K135" s="55">
        <f t="shared" si="50"/>
        <v>4200.24</v>
      </c>
      <c r="L135" s="55">
        <f t="shared" si="50"/>
        <v>0</v>
      </c>
      <c r="M135" s="55">
        <f t="shared" si="50"/>
        <v>0</v>
      </c>
      <c r="N135" s="55">
        <f t="shared" si="50"/>
        <v>4200.24</v>
      </c>
      <c r="O135" s="55">
        <f t="shared" si="50"/>
        <v>0</v>
      </c>
      <c r="P135" s="55">
        <f t="shared" si="50"/>
        <v>0</v>
      </c>
      <c r="Q135" s="55"/>
      <c r="R135" s="29"/>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row>
    <row r="136" ht="13.5" spans="1:18">
      <c r="A136" s="31" t="s">
        <v>373</v>
      </c>
      <c r="B136" s="32"/>
      <c r="C136" s="29"/>
      <c r="D136" s="29"/>
      <c r="E136" s="32" t="s">
        <v>80</v>
      </c>
      <c r="F136" s="29"/>
      <c r="G136" s="32"/>
      <c r="H136" s="32"/>
      <c r="I136" s="34"/>
      <c r="J136" s="34"/>
      <c r="K136" s="35"/>
      <c r="L136" s="35"/>
      <c r="M136" s="35"/>
      <c r="N136" s="35"/>
      <c r="O136" s="35"/>
      <c r="P136" s="35"/>
      <c r="Q136" s="35"/>
      <c r="R136" s="32"/>
    </row>
    <row r="137" s="5" customFormat="1" spans="1:255">
      <c r="A137" s="31" t="s">
        <v>183</v>
      </c>
      <c r="B137" s="32"/>
      <c r="C137" s="29"/>
      <c r="D137" s="29"/>
      <c r="E137" s="32" t="s">
        <v>80</v>
      </c>
      <c r="F137" s="29"/>
      <c r="G137" s="32"/>
      <c r="H137" s="32"/>
      <c r="I137" s="34"/>
      <c r="J137" s="34"/>
      <c r="K137" s="35"/>
      <c r="L137" s="35"/>
      <c r="M137" s="35"/>
      <c r="N137" s="35"/>
      <c r="O137" s="35"/>
      <c r="P137" s="35"/>
      <c r="Q137" s="35"/>
      <c r="R137" s="32"/>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row>
    <row r="138" ht="13.5" spans="1:18">
      <c r="A138" s="31" t="s">
        <v>374</v>
      </c>
      <c r="B138" s="32"/>
      <c r="C138" s="29"/>
      <c r="D138" s="29"/>
      <c r="E138" s="32" t="s">
        <v>80</v>
      </c>
      <c r="F138" s="29"/>
      <c r="G138" s="32"/>
      <c r="H138" s="32"/>
      <c r="I138" s="34"/>
      <c r="J138" s="34"/>
      <c r="K138" s="35"/>
      <c r="L138" s="35"/>
      <c r="M138" s="35"/>
      <c r="N138" s="35"/>
      <c r="O138" s="35"/>
      <c r="P138" s="35"/>
      <c r="Q138" s="35"/>
      <c r="R138" s="32"/>
    </row>
    <row r="139" s="5" customFormat="1" spans="1:255">
      <c r="A139" s="31" t="s">
        <v>183</v>
      </c>
      <c r="B139" s="32"/>
      <c r="C139" s="29"/>
      <c r="D139" s="29"/>
      <c r="E139" s="32" t="s">
        <v>80</v>
      </c>
      <c r="F139" s="29"/>
      <c r="G139" s="32"/>
      <c r="H139" s="32"/>
      <c r="I139" s="34"/>
      <c r="J139" s="34"/>
      <c r="K139" s="35"/>
      <c r="L139" s="35"/>
      <c r="M139" s="35"/>
      <c r="N139" s="35"/>
      <c r="O139" s="35"/>
      <c r="P139" s="35"/>
      <c r="Q139" s="35"/>
      <c r="R139" s="32"/>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row>
    <row r="140" s="5" customFormat="1" spans="1:255">
      <c r="A140" s="31" t="s">
        <v>375</v>
      </c>
      <c r="B140" s="32"/>
      <c r="C140" s="29"/>
      <c r="D140" s="29"/>
      <c r="E140" s="32" t="s">
        <v>80</v>
      </c>
      <c r="F140" s="29"/>
      <c r="G140" s="32"/>
      <c r="H140" s="32"/>
      <c r="I140" s="34"/>
      <c r="J140" s="34"/>
      <c r="K140" s="35"/>
      <c r="L140" s="35"/>
      <c r="M140" s="35"/>
      <c r="N140" s="35"/>
      <c r="O140" s="35"/>
      <c r="P140" s="35"/>
      <c r="Q140" s="35"/>
      <c r="R140" s="32"/>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row>
    <row r="141" s="5" customFormat="1" spans="1:255">
      <c r="A141" s="31" t="s">
        <v>183</v>
      </c>
      <c r="B141" s="32"/>
      <c r="C141" s="29"/>
      <c r="D141" s="29"/>
      <c r="E141" s="32" t="s">
        <v>80</v>
      </c>
      <c r="F141" s="29"/>
      <c r="G141" s="32"/>
      <c r="H141" s="32"/>
      <c r="I141" s="34"/>
      <c r="J141" s="34"/>
      <c r="K141" s="35"/>
      <c r="L141" s="35"/>
      <c r="M141" s="35"/>
      <c r="N141" s="35"/>
      <c r="O141" s="35"/>
      <c r="P141" s="35"/>
      <c r="Q141" s="35"/>
      <c r="R141" s="32"/>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row>
    <row r="142" ht="13.5" spans="1:18">
      <c r="A142" s="31" t="s">
        <v>376</v>
      </c>
      <c r="B142" s="34">
        <f>SUM(B143:B145)</f>
        <v>3</v>
      </c>
      <c r="C142" s="29"/>
      <c r="D142" s="32"/>
      <c r="E142" s="32" t="s">
        <v>80</v>
      </c>
      <c r="F142" s="34">
        <f t="shared" ref="F142:P142" si="51">SUM(F143:F145)</f>
        <v>15030</v>
      </c>
      <c r="G142" s="49" t="s">
        <v>377</v>
      </c>
      <c r="H142" s="32"/>
      <c r="I142" s="34">
        <f t="shared" si="51"/>
        <v>3757.5</v>
      </c>
      <c r="J142" s="34">
        <f t="shared" si="51"/>
        <v>15030</v>
      </c>
      <c r="K142" s="35">
        <f t="shared" si="51"/>
        <v>4200.24</v>
      </c>
      <c r="L142" s="35">
        <f t="shared" si="51"/>
        <v>0</v>
      </c>
      <c r="M142" s="35">
        <f t="shared" si="51"/>
        <v>0</v>
      </c>
      <c r="N142" s="35">
        <f t="shared" si="51"/>
        <v>4200.24</v>
      </c>
      <c r="O142" s="35">
        <f t="shared" si="51"/>
        <v>0</v>
      </c>
      <c r="P142" s="35">
        <f t="shared" si="51"/>
        <v>0</v>
      </c>
      <c r="Q142" s="35"/>
      <c r="R142" s="32"/>
    </row>
    <row r="143" s="6" customFormat="1" spans="1:240">
      <c r="A143" s="37" t="s">
        <v>378</v>
      </c>
      <c r="B143" s="32">
        <v>1</v>
      </c>
      <c r="C143" s="32" t="s">
        <v>34</v>
      </c>
      <c r="D143" s="32"/>
      <c r="E143" s="32" t="s">
        <v>19</v>
      </c>
      <c r="F143" s="32">
        <v>10150</v>
      </c>
      <c r="G143" s="33" t="s">
        <v>383</v>
      </c>
      <c r="H143" s="40">
        <v>2024</v>
      </c>
      <c r="I143" s="34">
        <f>J143/4</f>
        <v>2537.5</v>
      </c>
      <c r="J143" s="32">
        <v>10150</v>
      </c>
      <c r="K143" s="35">
        <f>L143+M143+N143+O143+P143</f>
        <v>3654</v>
      </c>
      <c r="L143" s="35"/>
      <c r="M143" s="35"/>
      <c r="N143" s="35">
        <v>3654</v>
      </c>
      <c r="O143" s="35"/>
      <c r="P143" s="35"/>
      <c r="Q143" s="35" t="s">
        <v>380</v>
      </c>
      <c r="R143" s="67"/>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row>
    <row r="144" s="6" customFormat="1" spans="1:240">
      <c r="A144" s="37" t="s">
        <v>385</v>
      </c>
      <c r="B144" s="32">
        <v>1</v>
      </c>
      <c r="C144" s="32" t="s">
        <v>34</v>
      </c>
      <c r="D144" s="32"/>
      <c r="E144" s="32" t="s">
        <v>19</v>
      </c>
      <c r="F144" s="40">
        <v>1600</v>
      </c>
      <c r="G144" s="66" t="s">
        <v>389</v>
      </c>
      <c r="H144" s="40">
        <v>2024</v>
      </c>
      <c r="I144" s="34">
        <f>J144/4</f>
        <v>400</v>
      </c>
      <c r="J144" s="40">
        <v>1600</v>
      </c>
      <c r="K144" s="35">
        <f>L144+M144+N144+O144+P144</f>
        <v>192</v>
      </c>
      <c r="L144" s="35"/>
      <c r="M144" s="35"/>
      <c r="N144" s="35">
        <v>192</v>
      </c>
      <c r="O144" s="35"/>
      <c r="P144" s="35"/>
      <c r="Q144" s="35" t="s">
        <v>380</v>
      </c>
      <c r="R144" s="67"/>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row>
    <row r="145" s="6" customFormat="1" spans="1:240">
      <c r="A145" s="37" t="s">
        <v>391</v>
      </c>
      <c r="B145" s="32">
        <v>1</v>
      </c>
      <c r="C145" s="32" t="s">
        <v>34</v>
      </c>
      <c r="D145" s="32"/>
      <c r="E145" s="32" t="s">
        <v>19</v>
      </c>
      <c r="F145" s="40">
        <v>3280</v>
      </c>
      <c r="G145" s="33" t="s">
        <v>395</v>
      </c>
      <c r="H145" s="40">
        <v>2024</v>
      </c>
      <c r="I145" s="34">
        <f>J145/4</f>
        <v>820</v>
      </c>
      <c r="J145" s="40">
        <v>3280</v>
      </c>
      <c r="K145" s="35">
        <f>L145+M145+N145+O145+P145</f>
        <v>354.24</v>
      </c>
      <c r="L145" s="35"/>
      <c r="M145" s="35"/>
      <c r="N145" s="35">
        <v>354.24</v>
      </c>
      <c r="O145" s="35"/>
      <c r="P145" s="35"/>
      <c r="Q145" s="35" t="s">
        <v>380</v>
      </c>
      <c r="R145" s="67"/>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22" stopIfTrue="1">
      <formula>AND(ISNUMBER(#REF!),#REF!&lt;200)</formula>
    </cfRule>
    <cfRule type="expression" dxfId="0" priority="223" stopIfTrue="1">
      <formula>AND(ISNUMBER(#REF!),#REF!&lt;200)</formula>
    </cfRule>
    <cfRule type="expression" dxfId="0" priority="224" stopIfTrue="1">
      <formula>AND(ISNUMBER(#REF!),#REF!&lt;200)</formula>
    </cfRule>
    <cfRule type="expression" dxfId="0" priority="225" stopIfTrue="1">
      <formula>AND(ISNUMBER(#REF!),#REF!&lt;200)</formula>
    </cfRule>
  </conditionalFormatting>
  <conditionalFormatting sqref="F1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G18">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B34">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B35">
    <cfRule type="expression" dxfId="0" priority="1172" stopIfTrue="1">
      <formula>AND(ISNUMBER(#REF!),$I39&lt;200)</formula>
    </cfRule>
    <cfRule type="expression" dxfId="0" priority="1173" stopIfTrue="1">
      <formula>AND(ISNUMBER(#REF!),$H39&lt;200)</formula>
    </cfRule>
    <cfRule type="expression" dxfId="0" priority="1174" stopIfTrue="1">
      <formula>AND(ISNUMBER(#REF!),$P39&lt;200)</formula>
    </cfRule>
    <cfRule type="expression" dxfId="0" priority="1175" stopIfTrue="1">
      <formula>AND(ISNUMBER(#REF!),$O39&lt;200)</formula>
    </cfRule>
  </conditionalFormatting>
  <conditionalFormatting sqref="B37">
    <cfRule type="expression" dxfId="0" priority="1168" stopIfTrue="1">
      <formula>AND(ISNUMBER(#REF!),#REF!&lt;200)</formula>
    </cfRule>
    <cfRule type="expression" dxfId="0" priority="1169" stopIfTrue="1">
      <formula>AND(ISNUMBER(#REF!),#REF!&lt;200)</formula>
    </cfRule>
    <cfRule type="expression" dxfId="0" priority="1170" stopIfTrue="1">
      <formula>AND(ISNUMBER(#REF!),#REF!&lt;200)</formula>
    </cfRule>
    <cfRule type="expression" dxfId="0" priority="1171" stopIfTrue="1">
      <formula>AND(ISNUMBER(#REF!),#REF!&lt;200)</formula>
    </cfRule>
  </conditionalFormatting>
  <conditionalFormatting sqref="B38">
    <cfRule type="expression" dxfId="0" priority="466" stopIfTrue="1">
      <formula>AND(ISNUMBER(#REF!),#REF!&lt;200)</formula>
    </cfRule>
    <cfRule type="expression" dxfId="0" priority="467" stopIfTrue="1">
      <formula>AND(ISNUMBER(#REF!),#REF!&lt;200)</formula>
    </cfRule>
    <cfRule type="expression" dxfId="0" priority="468" stopIfTrue="1">
      <formula>AND(ISNUMBER(#REF!),#REF!&lt;200)</formula>
    </cfRule>
    <cfRule type="expression" dxfId="0" priority="469" stopIfTrue="1">
      <formula>AND(ISNUMBER(#REF!),#REF!&lt;200)</formula>
    </cfRule>
  </conditionalFormatting>
  <conditionalFormatting sqref="B39">
    <cfRule type="expression" dxfId="0" priority="1164" stopIfTrue="1">
      <formula>AND(ISNUMBER(#REF!),$I50&lt;200)</formula>
    </cfRule>
    <cfRule type="expression" dxfId="0" priority="1165" stopIfTrue="1">
      <formula>AND(ISNUMBER(#REF!),$H50&lt;200)</formula>
    </cfRule>
    <cfRule type="expression" dxfId="0" priority="1166" stopIfTrue="1">
      <formula>AND(ISNUMBER(#REF!),$P50&lt;200)</formula>
    </cfRule>
    <cfRule type="expression" dxfId="0" priority="1167" stopIfTrue="1">
      <formula>AND(ISNUMBER(#REF!),$O50&lt;200)</formula>
    </cfRule>
  </conditionalFormatting>
  <conditionalFormatting sqref="Q45">
    <cfRule type="expression" dxfId="0" priority="578" stopIfTrue="1">
      <formula>AND(ISNUMBER(#REF!),#REF!&lt;200)</formula>
    </cfRule>
    <cfRule type="cellIs" priority="579" stopIfTrue="1" operator="greaterThan">
      <formula>400000</formula>
    </cfRule>
  </conditionalFormatting>
  <conditionalFormatting sqref="F49">
    <cfRule type="expression" dxfId="0" priority="1136" stopIfTrue="1">
      <formula>AND(ISNUMBER(#REF!),#REF!&lt;200)</formula>
    </cfRule>
    <cfRule type="expression" dxfId="0" priority="1137" stopIfTrue="1">
      <formula>AND(ISNUMBER(#REF!),#REF!&lt;200)</formula>
    </cfRule>
    <cfRule type="expression" dxfId="0" priority="1138" stopIfTrue="1">
      <formula>AND(ISNUMBER(#REF!),#REF!&lt;200)</formula>
    </cfRule>
    <cfRule type="expression" dxfId="0" priority="1139" stopIfTrue="1">
      <formula>AND(ISNUMBER(#REF!),#REF!&lt;200)</formula>
    </cfRule>
  </conditionalFormatting>
  <conditionalFormatting sqref="G49">
    <cfRule type="expression" dxfId="0" priority="1132" stopIfTrue="1">
      <formula>AND(ISNUMBER(#REF!),#REF!&lt;200)</formula>
    </cfRule>
    <cfRule type="expression" dxfId="0" priority="1133" stopIfTrue="1">
      <formula>AND(ISNUMBER(#REF!),#REF!&lt;200)</formula>
    </cfRule>
    <cfRule type="expression" dxfId="0" priority="1134" stopIfTrue="1">
      <formula>AND(ISNUMBER(#REF!),#REF!&lt;200)</formula>
    </cfRule>
    <cfRule type="expression" dxfId="0" priority="1135" stopIfTrue="1">
      <formula>AND(ISNUMBER(#REF!),#REF!&lt;200)</formula>
    </cfRule>
  </conditionalFormatting>
  <conditionalFormatting sqref="H49">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J49">
    <cfRule type="expression" dxfId="0" priority="462" stopIfTrue="1">
      <formula>AND(ISNUMBER(#REF!),#REF!&lt;200)</formula>
    </cfRule>
    <cfRule type="expression" dxfId="0" priority="463" stopIfTrue="1">
      <formula>AND(ISNUMBER(#REF!),#REF!&lt;200)</formula>
    </cfRule>
    <cfRule type="expression" dxfId="0" priority="464" stopIfTrue="1">
      <formula>AND(ISNUMBER(#REF!),#REF!&lt;200)</formula>
    </cfRule>
    <cfRule type="expression" dxfId="0" priority="465" stopIfTrue="1">
      <formula>AND(ISNUMBER(#REF!),#REF!&lt;200)</formula>
    </cfRule>
  </conditionalFormatting>
  <conditionalFormatting sqref="F51">
    <cfRule type="expression" dxfId="0" priority="1025" stopIfTrue="1">
      <formula>AND(ISNUMBER(#REF!),#REF!&lt;200)</formula>
    </cfRule>
    <cfRule type="expression" dxfId="0" priority="1029" stopIfTrue="1">
      <formula>AND(ISNUMBER(#REF!),#REF!&lt;200)</formula>
    </cfRule>
    <cfRule type="expression" dxfId="0" priority="1033" stopIfTrue="1">
      <formula>AND(ISNUMBER(#REF!),#REF!&lt;200)</formula>
    </cfRule>
    <cfRule type="expression" dxfId="0" priority="1037" stopIfTrue="1">
      <formula>AND(ISNUMBER(#REF!),#REF!&lt;200)</formula>
    </cfRule>
  </conditionalFormatting>
  <conditionalFormatting sqref="G51">
    <cfRule type="expression" dxfId="0" priority="1020" stopIfTrue="1">
      <formula>AND(ISNUMBER(#REF!),#REF!&lt;200)</formula>
    </cfRule>
    <cfRule type="expression" dxfId="0" priority="1021" stopIfTrue="1">
      <formula>AND(ISNUMBER(#REF!),#REF!&lt;200)</formula>
    </cfRule>
    <cfRule type="expression" dxfId="0" priority="1022" stopIfTrue="1">
      <formula>AND(ISNUMBER(#REF!),#REF!&lt;200)</formula>
    </cfRule>
    <cfRule type="expression" dxfId="0" priority="1023" stopIfTrue="1">
      <formula>AND(ISNUMBER(#REF!),#REF!&lt;200)</formula>
    </cfRule>
  </conditionalFormatting>
  <conditionalFormatting sqref="H51">
    <cfRule type="expression" dxfId="0" priority="1016" stopIfTrue="1">
      <formula>AND(ISNUMBER(#REF!),#REF!&lt;200)</formula>
    </cfRule>
    <cfRule type="expression" dxfId="0" priority="1017" stopIfTrue="1">
      <formula>AND(ISNUMBER(#REF!),#REF!&lt;200)</formula>
    </cfRule>
    <cfRule type="expression" dxfId="0" priority="1018" stopIfTrue="1">
      <formula>AND(ISNUMBER(#REF!),#REF!&lt;200)</formula>
    </cfRule>
    <cfRule type="expression" dxfId="0" priority="1019" stopIfTrue="1">
      <formula>AND(ISNUMBER(#REF!),#REF!&lt;200)</formula>
    </cfRule>
  </conditionalFormatting>
  <conditionalFormatting sqref="J51">
    <cfRule type="expression" dxfId="0" priority="443" stopIfTrue="1">
      <formula>AND(ISNUMBER(#REF!),#REF!&lt;200)</formula>
    </cfRule>
    <cfRule type="expression" dxfId="0" priority="447" stopIfTrue="1">
      <formula>AND(ISNUMBER(#REF!),#REF!&lt;200)</formula>
    </cfRule>
    <cfRule type="expression" dxfId="0" priority="451" stopIfTrue="1">
      <formula>AND(ISNUMBER(#REF!),#REF!&lt;200)</formula>
    </cfRule>
    <cfRule type="expression" dxfId="0" priority="455" stopIfTrue="1">
      <formula>AND(ISNUMBER(#REF!),#REF!&lt;200)</formula>
    </cfRule>
  </conditionalFormatting>
  <conditionalFormatting sqref="N51">
    <cfRule type="cellIs" priority="1013" stopIfTrue="1" operator="greaterThan">
      <formula>400000</formula>
    </cfRule>
    <cfRule type="expression" dxfId="0" priority="1014" stopIfTrue="1">
      <formula>AND(ISNUMBER(#REF!),#REF!&lt;200)</formula>
    </cfRule>
    <cfRule type="expression" dxfId="0" priority="1015" stopIfTrue="1">
      <formula>AND(ISNUMBER(#REF!),#REF!&lt;200)</formula>
    </cfRule>
  </conditionalFormatting>
  <conditionalFormatting sqref="F52">
    <cfRule type="expression" dxfId="0" priority="990" stopIfTrue="1">
      <formula>AND(ISNUMBER(#REF!),#REF!&lt;200)</formula>
    </cfRule>
    <cfRule type="expression" dxfId="0" priority="994" stopIfTrue="1">
      <formula>AND(ISNUMBER(#REF!),#REF!&lt;200)</formula>
    </cfRule>
    <cfRule type="expression" dxfId="0" priority="998" stopIfTrue="1">
      <formula>AND(ISNUMBER(#REF!),#REF!&lt;200)</formula>
    </cfRule>
    <cfRule type="expression" dxfId="0" priority="1002" stopIfTrue="1">
      <formula>AND(ISNUMBER(#REF!),#REF!&lt;200)</formula>
    </cfRule>
  </conditionalFormatting>
  <conditionalFormatting sqref="G52">
    <cfRule type="expression" dxfId="0" priority="974" stopIfTrue="1">
      <formula>AND(ISNUMBER(#REF!),#REF!&lt;200)</formula>
    </cfRule>
    <cfRule type="expression" dxfId="0" priority="978" stopIfTrue="1">
      <formula>AND(ISNUMBER(#REF!),#REF!&lt;200)</formula>
    </cfRule>
    <cfRule type="expression" dxfId="0" priority="982" stopIfTrue="1">
      <formula>AND(ISNUMBER(#REF!),#REF!&lt;200)</formula>
    </cfRule>
    <cfRule type="expression" dxfId="0" priority="986" stopIfTrue="1">
      <formula>AND(ISNUMBER(#REF!),#REF!&lt;200)</formula>
    </cfRule>
  </conditionalFormatting>
  <conditionalFormatting sqref="H52">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J52">
    <cfRule type="expression" dxfId="0" priority="423" stopIfTrue="1">
      <formula>AND(ISNUMBER(#REF!),#REF!&lt;200)</formula>
    </cfRule>
    <cfRule type="expression" dxfId="0" priority="427" stopIfTrue="1">
      <formula>AND(ISNUMBER(#REF!),#REF!&lt;200)</formula>
    </cfRule>
    <cfRule type="expression" dxfId="0" priority="431" stopIfTrue="1">
      <formula>AND(ISNUMBER(#REF!),#REF!&lt;200)</formula>
    </cfRule>
    <cfRule type="expression" dxfId="0" priority="435" stopIfTrue="1">
      <formula>AND(ISNUMBER(#REF!),#REF!&lt;200)</formula>
    </cfRule>
  </conditionalFormatting>
  <conditionalFormatting sqref="F53">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G53">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H53">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53">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F57">
    <cfRule type="expression" dxfId="0" priority="1076" stopIfTrue="1">
      <formula>AND(ISNUMBER(#REF!),#REF!&lt;200)</formula>
    </cfRule>
    <cfRule type="expression" dxfId="0" priority="1077" stopIfTrue="1">
      <formula>AND(ISNUMBER(#REF!),#REF!&lt;200)</formula>
    </cfRule>
    <cfRule type="expression" dxfId="0" priority="1078" stopIfTrue="1">
      <formula>AND(ISNUMBER(#REF!),#REF!&lt;200)</formula>
    </cfRule>
    <cfRule type="expression" dxfId="0" priority="1079" stopIfTrue="1">
      <formula>AND(ISNUMBER(#REF!),#REF!&lt;200)</formula>
    </cfRule>
  </conditionalFormatting>
  <conditionalFormatting sqref="G57">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J57">
    <cfRule type="expression" dxfId="0" priority="402" stopIfTrue="1">
      <formula>AND(ISNUMBER(#REF!),#REF!&lt;200)</formula>
    </cfRule>
    <cfRule type="expression" dxfId="0" priority="403" stopIfTrue="1">
      <formula>AND(ISNUMBER(#REF!),#REF!&lt;200)</formula>
    </cfRule>
    <cfRule type="expression" dxfId="0" priority="404" stopIfTrue="1">
      <formula>AND(ISNUMBER(#REF!),#REF!&lt;200)</formula>
    </cfRule>
    <cfRule type="expression" dxfId="0" priority="405" stopIfTrue="1">
      <formula>AND(ISNUMBER(#REF!),#REF!&lt;200)</formula>
    </cfRule>
  </conditionalFormatting>
  <conditionalFormatting sqref="L57">
    <cfRule type="expression" dxfId="0" priority="941" stopIfTrue="1">
      <formula>AND(ISNUMBER(#REF!),#REF!&lt;200)</formula>
    </cfRule>
    <cfRule type="expression" dxfId="0" priority="942" stopIfTrue="1">
      <formula>AND(ISNUMBER(#REF!),#REF!&lt;200)</formula>
    </cfRule>
    <cfRule type="expression" dxfId="0" priority="943" stopIfTrue="1">
      <formula>AND(ISNUMBER(#REF!),#REF!&lt;200)</formula>
    </cfRule>
    <cfRule type="expression" dxfId="0" priority="944" stopIfTrue="1">
      <formula>AND(ISNUMBER(#REF!),#REF!&lt;200)</formula>
    </cfRule>
  </conditionalFormatting>
  <conditionalFormatting sqref="N57">
    <cfRule type="expression" dxfId="0" priority="1052" stopIfTrue="1">
      <formula>AND(ISNUMBER(#REF!),#REF!&lt;200)</formula>
    </cfRule>
    <cfRule type="expression" dxfId="0" priority="1053" stopIfTrue="1">
      <formula>AND(ISNUMBER(#REF!),#REF!&lt;200)</formula>
    </cfRule>
    <cfRule type="expression" dxfId="0" priority="1054" stopIfTrue="1">
      <formula>AND(ISNUMBER(#REF!),#REF!&lt;200)</formula>
    </cfRule>
    <cfRule type="expression" dxfId="0" priority="1055" stopIfTrue="1">
      <formula>AND(ISNUMBER(#REF!),#REF!&lt;200)</formula>
    </cfRule>
  </conditionalFormatting>
  <conditionalFormatting sqref="F60">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G60">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J60">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62">
    <cfRule type="expression" dxfId="0" priority="1112" stopIfTrue="1">
      <formula>AND(ISNUMBER(#REF!),#REF!&lt;200)</formula>
    </cfRule>
    <cfRule type="expression" dxfId="0" priority="1115" stopIfTrue="1">
      <formula>AND(ISNUMBER(#REF!),#REF!&lt;200)</formula>
    </cfRule>
    <cfRule type="expression" dxfId="0" priority="1118" stopIfTrue="1">
      <formula>AND(ISNUMBER(#REF!),#REF!&lt;200)</formula>
    </cfRule>
    <cfRule type="expression" dxfId="0" priority="1121" stopIfTrue="1">
      <formula>AND(ISNUMBER(#REF!),#REF!&lt;200)</formula>
    </cfRule>
  </conditionalFormatting>
  <conditionalFormatting sqref="G62">
    <cfRule type="expression" dxfId="0" priority="1124" stopIfTrue="1">
      <formula>AND(ISNUMBER(#REF!),#REF!&lt;200)</formula>
    </cfRule>
    <cfRule type="expression" dxfId="0" priority="1125" stopIfTrue="1">
      <formula>AND(ISNUMBER(#REF!),#REF!&lt;200)</formula>
    </cfRule>
    <cfRule type="expression" dxfId="0" priority="1126" stopIfTrue="1">
      <formula>AND(ISNUMBER(#REF!),#REF!&lt;200)</formula>
    </cfRule>
    <cfRule type="expression" dxfId="0" priority="1127" stopIfTrue="1">
      <formula>AND(ISNUMBER(#REF!),#REF!&lt;200)</formula>
    </cfRule>
  </conditionalFormatting>
  <conditionalFormatting sqref="H62">
    <cfRule type="expression" dxfId="0" priority="1108" stopIfTrue="1">
      <formula>AND(ISNUMBER(#REF!),#REF!&lt;200)</formula>
    </cfRule>
    <cfRule type="expression" dxfId="0" priority="1109" stopIfTrue="1">
      <formula>AND(ISNUMBER(#REF!),#REF!&lt;200)</formula>
    </cfRule>
    <cfRule type="expression" dxfId="0" priority="1110" stopIfTrue="1">
      <formula>AND(ISNUMBER(#REF!),#REF!&lt;200)</formula>
    </cfRule>
    <cfRule type="expression" dxfId="0" priority="1111" stopIfTrue="1">
      <formula>AND(ISNUMBER(#REF!),#REF!&lt;200)</formula>
    </cfRule>
  </conditionalFormatting>
  <conditionalFormatting sqref="J62">
    <cfRule type="expression" dxfId="0" priority="378" stopIfTrue="1">
      <formula>AND(ISNUMBER(#REF!),#REF!&lt;200)</formula>
    </cfRule>
    <cfRule type="expression" dxfId="0" priority="381" stopIfTrue="1">
      <formula>AND(ISNUMBER(#REF!),#REF!&lt;200)</formula>
    </cfRule>
    <cfRule type="expression" dxfId="0" priority="384" stopIfTrue="1">
      <formula>AND(ISNUMBER(#REF!),#REF!&lt;200)</formula>
    </cfRule>
    <cfRule type="expression" dxfId="0" priority="387" stopIfTrue="1">
      <formula>AND(ISNUMBER(#REF!),#REF!&lt;200)</formula>
    </cfRule>
  </conditionalFormatting>
  <conditionalFormatting sqref="N62">
    <cfRule type="cellIs" priority="1096" stopIfTrue="1" operator="greaterThan">
      <formula>400000</formula>
    </cfRule>
    <cfRule type="expression" dxfId="0" priority="1099" stopIfTrue="1">
      <formula>AND(ISNUMBER(#REF!),#REF!&lt;200)</formula>
    </cfRule>
    <cfRule type="expression" dxfId="0" priority="1102" stopIfTrue="1">
      <formula>AND(ISNUMBER(#REF!),#REF!&lt;200)</formula>
    </cfRule>
  </conditionalFormatting>
  <conditionalFormatting sqref="F64">
    <cfRule type="expression" dxfId="0" priority="173" stopIfTrue="1">
      <formula>AND(ISNUMBER(#REF!),#REF!&lt;200)</formula>
    </cfRule>
    <cfRule type="expression" dxfId="0" priority="177" stopIfTrue="1">
      <formula>AND(ISNUMBER(#REF!),#REF!&lt;200)</formula>
    </cfRule>
    <cfRule type="expression" dxfId="0" priority="181" stopIfTrue="1">
      <formula>AND(ISNUMBER(#REF!),#REF!&lt;200)</formula>
    </cfRule>
    <cfRule type="expression" dxfId="0" priority="185" stopIfTrue="1">
      <formula>AND(ISNUMBER(#REF!),#REF!&lt;200)</formula>
    </cfRule>
  </conditionalFormatting>
  <conditionalFormatting sqref="G64">
    <cfRule type="expression" dxfId="0" priority="188" stopIfTrue="1">
      <formula>AND(ISNUMBER(#REF!),#REF!&lt;200)</formula>
    </cfRule>
    <cfRule type="expression" dxfId="0" priority="189" stopIfTrue="1">
      <formula>AND(ISNUMBER(#REF!),#REF!&lt;200)</formula>
    </cfRule>
    <cfRule type="expression" dxfId="0" priority="190" stopIfTrue="1">
      <formula>AND(ISNUMBER(#REF!),#REF!&lt;200)</formula>
    </cfRule>
    <cfRule type="expression" dxfId="0" priority="191" stopIfTrue="1">
      <formula>AND(ISNUMBER(#REF!),#REF!&lt;200)</formula>
    </cfRule>
  </conditionalFormatting>
  <conditionalFormatting sqref="J64">
    <cfRule type="expression" dxfId="0" priority="138" stopIfTrue="1">
      <formula>AND(ISNUMBER(#REF!),#REF!&lt;200)</formula>
    </cfRule>
    <cfRule type="expression" dxfId="0" priority="142" stopIfTrue="1">
      <formula>AND(ISNUMBER(#REF!),#REF!&lt;200)</formula>
    </cfRule>
    <cfRule type="expression" dxfId="0" priority="146" stopIfTrue="1">
      <formula>AND(ISNUMBER(#REF!),#REF!&lt;200)</formula>
    </cfRule>
    <cfRule type="expression" dxfId="0" priority="150" stopIfTrue="1">
      <formula>AND(ISNUMBER(#REF!),#REF!&lt;200)</formula>
    </cfRule>
  </conditionalFormatting>
  <conditionalFormatting sqref="N64">
    <cfRule type="cellIs" priority="158" stopIfTrue="1" operator="greaterThan">
      <formula>400000</formula>
    </cfRule>
    <cfRule type="expression" dxfId="0" priority="162" stopIfTrue="1">
      <formula>AND(ISNUMBER(#REF!),#REF!&lt;200)</formula>
    </cfRule>
    <cfRule type="expression" dxfId="0" priority="166" stopIfTrue="1">
      <formula>AND(ISNUMBER(#REF!),#REF!&lt;200)</formula>
    </cfRule>
  </conditionalFormatting>
  <conditionalFormatting sqref="G66">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67">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H89">
    <cfRule type="expression" dxfId="0" priority="755" stopIfTrue="1">
      <formula>AND(ISNUMBER(#REF!),#REF!&lt;200)</formula>
    </cfRule>
    <cfRule type="expression" dxfId="0" priority="756" stopIfTrue="1">
      <formula>AND(ISNUMBER(#REF!),#REF!&lt;200)</formula>
    </cfRule>
  </conditionalFormatting>
  <conditionalFormatting sqref="G93">
    <cfRule type="expression" dxfId="0" priority="905" stopIfTrue="1">
      <formula>AND(ISNUMBER(#REF!),#REF!&lt;200)</formula>
    </cfRule>
    <cfRule type="expression" dxfId="0" priority="906" stopIfTrue="1">
      <formula>AND(ISNUMBER(#REF!),#REF!&lt;200)</formula>
    </cfRule>
    <cfRule type="expression" dxfId="0" priority="907" stopIfTrue="1">
      <formula>AND(ISNUMBER(#REF!),#REF!&lt;200)</formula>
    </cfRule>
    <cfRule type="expression" dxfId="0" priority="908" stopIfTrue="1">
      <formula>AND(ISNUMBER(#REF!),#REF!&lt;200)</formula>
    </cfRule>
  </conditionalFormatting>
  <conditionalFormatting sqref="H93">
    <cfRule type="expression" dxfId="0" priority="887" stopIfTrue="1">
      <formula>AND(ISNUMBER(#REF!),#REF!&lt;200)</formula>
    </cfRule>
    <cfRule type="expression" dxfId="0" priority="888" stopIfTrue="1">
      <formula>AND(ISNUMBER(#REF!),#REF!&lt;200)</formula>
    </cfRule>
    <cfRule type="expression" dxfId="0" priority="889" stopIfTrue="1">
      <formula>AND(ISNUMBER(#REF!),#REF!&lt;200)</formula>
    </cfRule>
    <cfRule type="expression" dxfId="0" priority="890" stopIfTrue="1">
      <formula>AND(ISNUMBER(#REF!),#REF!&lt;200)</formula>
    </cfRule>
  </conditionalFormatting>
  <conditionalFormatting sqref="J93">
    <cfRule type="expression" dxfId="0" priority="294" stopIfTrue="1">
      <formula>AND(ISNUMBER(#REF!),#REF!&lt;200)</formula>
    </cfRule>
    <cfRule type="expression" dxfId="0" priority="295" stopIfTrue="1">
      <formula>AND(ISNUMBER(#REF!),#REF!&lt;200)</formula>
    </cfRule>
    <cfRule type="expression" dxfId="0" priority="296" stopIfTrue="1">
      <formula>AND(ISNUMBER(#REF!),#REF!&lt;200)</formula>
    </cfRule>
    <cfRule type="expression" dxfId="0" priority="297" stopIfTrue="1">
      <formula>AND(ISNUMBER(#REF!),#REF!&lt;200)</formula>
    </cfRule>
  </conditionalFormatting>
  <conditionalFormatting sqref="B94">
    <cfRule type="expression" dxfId="0" priority="871" stopIfTrue="1">
      <formula>AND(ISNUMBER(#REF!),#REF!&lt;200)</formula>
    </cfRule>
    <cfRule type="expression" dxfId="0" priority="872" stopIfTrue="1">
      <formula>AND(ISNUMBER(#REF!),#REF!&lt;200)</formula>
    </cfRule>
    <cfRule type="expression" dxfId="0" priority="873" stopIfTrue="1">
      <formula>AND(ISNUMBER(#REF!),#REF!&lt;200)</formula>
    </cfRule>
    <cfRule type="expression" dxfId="0" priority="874" stopIfTrue="1">
      <formula>AND(ISNUMBER(#REF!),#REF!&lt;200)</formula>
    </cfRule>
  </conditionalFormatting>
  <conditionalFormatting sqref="F94">
    <cfRule type="expression" dxfId="0" priority="482" stopIfTrue="1">
      <formula>AND(ISNUMBER(#REF!),#REF!&lt;200)</formula>
    </cfRule>
    <cfRule type="expression" dxfId="0" priority="483" stopIfTrue="1">
      <formula>AND(ISNUMBER(#REF!),#REF!&lt;200)</formula>
    </cfRule>
    <cfRule type="expression" dxfId="0" priority="484" stopIfTrue="1">
      <formula>AND(ISNUMBER(#REF!),#REF!&lt;200)</formula>
    </cfRule>
    <cfRule type="expression" dxfId="0" priority="485" stopIfTrue="1">
      <formula>AND(ISNUMBER(#REF!),#REF!&lt;200)</formula>
    </cfRule>
  </conditionalFormatting>
  <conditionalFormatting sqref="G94">
    <cfRule type="expression" dxfId="0" priority="851" stopIfTrue="1">
      <formula>AND(ISNUMBER(#REF!),#REF!&lt;200)</formula>
    </cfRule>
    <cfRule type="expression" dxfId="0" priority="852" stopIfTrue="1">
      <formula>AND(ISNUMBER(#REF!),#REF!&lt;200)</formula>
    </cfRule>
    <cfRule type="expression" dxfId="0" priority="853" stopIfTrue="1">
      <formula>AND(ISNUMBER(#REF!),#REF!&lt;200)</formula>
    </cfRule>
    <cfRule type="expression" dxfId="0" priority="854" stopIfTrue="1">
      <formula>AND(ISNUMBER(#REF!),#REF!&lt;200)</formula>
    </cfRule>
  </conditionalFormatting>
  <conditionalFormatting sqref="H94">
    <cfRule type="expression" dxfId="0" priority="833" stopIfTrue="1">
      <formula>AND(ISNUMBER(#REF!),#REF!&lt;200)</formula>
    </cfRule>
    <cfRule type="expression" dxfId="0" priority="834" stopIfTrue="1">
      <formula>AND(ISNUMBER(#REF!),#REF!&lt;200)</formula>
    </cfRule>
    <cfRule type="expression" dxfId="0" priority="835" stopIfTrue="1">
      <formula>AND(ISNUMBER(#REF!),#REF!&lt;200)</formula>
    </cfRule>
    <cfRule type="expression" dxfId="0" priority="836" stopIfTrue="1">
      <formula>AND(ISNUMBER(#REF!),#REF!&lt;200)</formula>
    </cfRule>
  </conditionalFormatting>
  <conditionalFormatting sqref="J94">
    <cfRule type="expression" dxfId="0" priority="274" stopIfTrue="1">
      <formula>AND(ISNUMBER(#REF!),#REF!&lt;200)</formula>
    </cfRule>
    <cfRule type="expression" dxfId="0" priority="275" stopIfTrue="1">
      <formula>AND(ISNUMBER(#REF!),#REF!&lt;200)</formula>
    </cfRule>
    <cfRule type="expression" dxfId="0" priority="276" stopIfTrue="1">
      <formula>AND(ISNUMBER(#REF!),#REF!&lt;200)</formula>
    </cfRule>
    <cfRule type="expression" dxfId="0" priority="277" stopIfTrue="1">
      <formula>AND(ISNUMBER(#REF!),#REF!&lt;200)</formula>
    </cfRule>
  </conditionalFormatting>
  <conditionalFormatting sqref="G95">
    <cfRule type="expression" dxfId="0" priority="816" stopIfTrue="1">
      <formula>AND(ISNUMBER(#REF!),#REF!&lt;200)</formula>
    </cfRule>
    <cfRule type="expression" dxfId="0" priority="817" stopIfTrue="1">
      <formula>AND(ISNUMBER(#REF!),#REF!&lt;200)</formula>
    </cfRule>
    <cfRule type="expression" dxfId="0" priority="818" stopIfTrue="1">
      <formula>AND(ISNUMBER(#REF!),#REF!&lt;200)</formula>
    </cfRule>
  </conditionalFormatting>
  <conditionalFormatting sqref="H95">
    <cfRule type="expression" dxfId="0" priority="799" stopIfTrue="1">
      <formula>AND(ISNUMBER(#REF!),#REF!&lt;200)</formula>
    </cfRule>
    <cfRule type="expression" dxfId="0" priority="800" stopIfTrue="1">
      <formula>AND(ISNUMBER(#REF!),#REF!&lt;200)</formula>
    </cfRule>
    <cfRule type="expression" dxfId="0" priority="801" stopIfTrue="1">
      <formula>AND(ISNUMBER(#REF!),#REF!&lt;200)</formula>
    </cfRule>
    <cfRule type="expression" dxfId="0" priority="802" stopIfTrue="1">
      <formula>AND(ISNUMBER(#REF!),#REF!&lt;200)</formula>
    </cfRule>
  </conditionalFormatting>
  <conditionalFormatting sqref="J95">
    <cfRule type="expression" dxfId="0" priority="254" stopIfTrue="1">
      <formula>AND(ISNUMBER(#REF!),#REF!&lt;200)</formula>
    </cfRule>
    <cfRule type="expression" dxfId="0" priority="255" stopIfTrue="1">
      <formula>AND(ISNUMBER(#REF!),#REF!&lt;200)</formula>
    </cfRule>
    <cfRule type="expression" dxfId="0" priority="256" stopIfTrue="1">
      <formula>AND(ISNUMBER(#REF!),#REF!&lt;200)</formula>
    </cfRule>
    <cfRule type="expression" dxfId="0" priority="257" stopIfTrue="1">
      <formula>AND(ISNUMBER(#REF!),#REF!&lt;200)</formula>
    </cfRule>
  </conditionalFormatting>
  <conditionalFormatting sqref="G96">
    <cfRule type="expression" dxfId="0" priority="783" stopIfTrue="1">
      <formula>AND(ISNUMBER(#REF!),#REF!&lt;200)</formula>
    </cfRule>
    <cfRule type="expression" dxfId="0" priority="784" stopIfTrue="1">
      <formula>AND(ISNUMBER(#REF!),#REF!&lt;200)</formula>
    </cfRule>
    <cfRule type="expression" dxfId="0" priority="785" stopIfTrue="1">
      <formula>AND(ISNUMBER(#REF!),#REF!&lt;200)</formula>
    </cfRule>
  </conditionalFormatting>
  <conditionalFormatting sqref="H96">
    <cfRule type="expression" dxfId="0" priority="766" stopIfTrue="1">
      <formula>AND(ISNUMBER(#REF!),#REF!&lt;200)</formula>
    </cfRule>
    <cfRule type="expression" dxfId="0" priority="767" stopIfTrue="1">
      <formula>AND(ISNUMBER(#REF!),#REF!&lt;200)</formula>
    </cfRule>
    <cfRule type="expression" dxfId="0" priority="768" stopIfTrue="1">
      <formula>AND(ISNUMBER(#REF!),#REF!&lt;200)</formula>
    </cfRule>
    <cfRule type="expression" dxfId="0" priority="769" stopIfTrue="1">
      <formula>AND(ISNUMBER(#REF!),#REF!&lt;200)</formula>
    </cfRule>
  </conditionalFormatting>
  <conditionalFormatting sqref="J96">
    <cfRule type="expression" dxfId="0" priority="234" stopIfTrue="1">
      <formula>AND(ISNUMBER(#REF!),#REF!&lt;200)</formula>
    </cfRule>
    <cfRule type="expression" dxfId="0" priority="235" stopIfTrue="1">
      <formula>AND(ISNUMBER(#REF!),#REF!&lt;200)</formula>
    </cfRule>
    <cfRule type="expression" dxfId="0" priority="236" stopIfTrue="1">
      <formula>AND(ISNUMBER(#REF!),#REF!&lt;200)</formula>
    </cfRule>
    <cfRule type="expression" dxfId="0" priority="237" stopIfTrue="1">
      <formula>AND(ISNUMBER(#REF!),#REF!&lt;200)</formula>
    </cfRule>
  </conditionalFormatting>
  <conditionalFormatting sqref="C99">
    <cfRule type="expression" dxfId="0" priority="735" stopIfTrue="1">
      <formula>AND(ISNUMBER(#REF!),#REF!&lt;200)</formula>
    </cfRule>
  </conditionalFormatting>
  <conditionalFormatting sqref="G99">
    <cfRule type="expression" dxfId="0" priority="740" stopIfTrue="1">
      <formula>AND(ISNUMBER(#REF!),#REF!&lt;200)</formula>
    </cfRule>
    <cfRule type="expression" dxfId="0" priority="741" stopIfTrue="1">
      <formula>AND(ISNUMBER(#REF!),#REF!&lt;200)</formula>
    </cfRule>
    <cfRule type="expression" dxfId="0" priority="742" stopIfTrue="1">
      <formula>AND(ISNUMBER(#REF!),#REF!&lt;200)</formula>
    </cfRule>
    <cfRule type="expression" dxfId="0" priority="743" stopIfTrue="1">
      <formula>AND(ISNUMBER(#REF!),#REF!&lt;200)</formula>
    </cfRule>
  </conditionalFormatting>
  <conditionalFormatting sqref="H99">
    <cfRule type="expression" dxfId="0" priority="736" stopIfTrue="1">
      <formula>AND(ISNUMBER(#REF!),#REF!&lt;200)</formula>
    </cfRule>
    <cfRule type="expression" dxfId="0" priority="737" stopIfTrue="1">
      <formula>AND(ISNUMBER(#REF!),#REF!&lt;200)</formula>
    </cfRule>
    <cfRule type="expression" dxfId="0" priority="738" stopIfTrue="1">
      <formula>AND(ISNUMBER(#REF!),#REF!&lt;200)</formula>
    </cfRule>
    <cfRule type="expression" dxfId="0" priority="739" stopIfTrue="1">
      <formula>AND(ISNUMBER(#REF!),#REF!&lt;200)</formula>
    </cfRule>
  </conditionalFormatting>
  <conditionalFormatting sqref="C101">
    <cfRule type="expression" dxfId="0" priority="752" stopIfTrue="1">
      <formula>AND(ISNUMBER(#REF!),#REF!&lt;200)</formula>
    </cfRule>
  </conditionalFormatting>
  <conditionalFormatting sqref="G101">
    <cfRule type="expression" dxfId="0" priority="748" stopIfTrue="1">
      <formula>AND(ISNUMBER(#REF!),#REF!&lt;200)</formula>
    </cfRule>
    <cfRule type="expression" dxfId="0" priority="749" stopIfTrue="1">
      <formula>AND(ISNUMBER(#REF!),#REF!&lt;200)</formula>
    </cfRule>
    <cfRule type="expression" dxfId="0" priority="750" stopIfTrue="1">
      <formula>AND(ISNUMBER(#REF!),#REF!&lt;200)</formula>
    </cfRule>
    <cfRule type="expression" dxfId="0" priority="751" stopIfTrue="1">
      <formula>AND(ISNUMBER(#REF!),#REF!&lt;200)</formula>
    </cfRule>
  </conditionalFormatting>
  <conditionalFormatting sqref="H101">
    <cfRule type="expression" dxfId="0" priority="744" stopIfTrue="1">
      <formula>AND(ISNUMBER(#REF!),#REF!&lt;200)</formula>
    </cfRule>
    <cfRule type="expression" dxfId="0" priority="745" stopIfTrue="1">
      <formula>AND(ISNUMBER(#REF!),#REF!&lt;200)</formula>
    </cfRule>
    <cfRule type="expression" dxfId="0" priority="746" stopIfTrue="1">
      <formula>AND(ISNUMBER(#REF!),#REF!&lt;200)</formula>
    </cfRule>
    <cfRule type="expression" dxfId="0" priority="747" stopIfTrue="1">
      <formula>AND(ISNUMBER(#REF!),#REF!&lt;200)</formula>
    </cfRule>
  </conditionalFormatting>
  <conditionalFormatting sqref="C105">
    <cfRule type="expression" dxfId="0" priority="734" stopIfTrue="1">
      <formula>AND(ISNUMBER(#REF!),#REF!&lt;200)</formula>
    </cfRule>
  </conditionalFormatting>
  <conditionalFormatting sqref="G105">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105">
    <cfRule type="expression" dxfId="0" priority="714" stopIfTrue="1">
      <formula>AND(ISNUMBER(#REF!),#REF!&lt;200)</formula>
    </cfRule>
    <cfRule type="expression" dxfId="0" priority="715" stopIfTrue="1">
      <formula>AND(ISNUMBER(#REF!),#REF!&lt;200)</formula>
    </cfRule>
    <cfRule type="expression" dxfId="0" priority="716" stopIfTrue="1">
      <formula>AND(ISNUMBER(#REF!),#REF!&lt;200)</formula>
    </cfRule>
    <cfRule type="expression" dxfId="0" priority="717" stopIfTrue="1">
      <formula>AND(ISNUMBER(#REF!),#REF!&lt;200)</formula>
    </cfRule>
  </conditionalFormatting>
  <conditionalFormatting sqref="C112">
    <cfRule type="expression" dxfId="0" priority="560" stopIfTrue="1">
      <formula>AND(ISNUMBER(#REF!),#REF!&lt;200)</formula>
    </cfRule>
  </conditionalFormatting>
  <conditionalFormatting sqref="F112">
    <cfRule type="expression" dxfId="0" priority="546" stopIfTrue="1">
      <formula>AND(ISNUMBER(#REF!),#REF!&lt;200)</formula>
    </cfRule>
    <cfRule type="expression" dxfId="0" priority="547" stopIfTrue="1">
      <formula>AND(ISNUMBER(#REF!),#REF!&lt;200)</formula>
    </cfRule>
    <cfRule type="expression" dxfId="0" priority="548" stopIfTrue="1">
      <formula>AND(ISNUMBER(#REF!),#REF!&lt;200)</formula>
    </cfRule>
    <cfRule type="expression" dxfId="0" priority="549" stopIfTrue="1">
      <formula>AND(ISNUMBER(#REF!),#REF!&lt;200)</formula>
    </cfRule>
  </conditionalFormatting>
  <conditionalFormatting sqref="G112">
    <cfRule type="expression" dxfId="0" priority="558" stopIfTrue="1">
      <formula>AND(ISNUMBER(#REF!),#REF!&lt;200)</formula>
    </cfRule>
    <cfRule type="expression" dxfId="0" priority="559" stopIfTrue="1">
      <formula>AND(ISNUMBER(#REF!),#REF!&lt;200)</formula>
    </cfRule>
  </conditionalFormatting>
  <conditionalFormatting sqref="H112">
    <cfRule type="expression" dxfId="0" priority="528" stopIfTrue="1">
      <formula>AND(ISNUMBER(#REF!),#REF!&lt;200)</formula>
    </cfRule>
    <cfRule type="expression" dxfId="0" priority="529" stopIfTrue="1">
      <formula>AND(ISNUMBER(#REF!),#REF!&lt;200)</formula>
    </cfRule>
    <cfRule type="expression" dxfId="0" priority="530" stopIfTrue="1">
      <formula>AND(ISNUMBER(#REF!),#REF!&lt;200)</formula>
    </cfRule>
    <cfRule type="expression" dxfId="0" priority="531" stopIfTrue="1">
      <formula>AND(ISNUMBER(#REF!),#REF!&lt;200)</formula>
    </cfRule>
  </conditionalFormatting>
  <conditionalFormatting sqref="Q112">
    <cfRule type="expression" dxfId="0" priority="522" stopIfTrue="1">
      <formula>AND(ISNUMBER(#REF!),#REF!&lt;200)</formula>
    </cfRule>
    <cfRule type="cellIs" priority="523" stopIfTrue="1" operator="greaterThan">
      <formula>400000</formula>
    </cfRule>
  </conditionalFormatting>
  <conditionalFormatting sqref="C114">
    <cfRule type="expression" dxfId="0" priority="521" stopIfTrue="1">
      <formula>AND(ISNUMBER(#REF!),#REF!&lt;200)</formula>
    </cfRule>
  </conditionalFormatting>
  <conditionalFormatting sqref="F114:G114">
    <cfRule type="expression" dxfId="0" priority="519" stopIfTrue="1">
      <formula>AND(ISNUMBER(#REF!),#REF!&lt;200)</formula>
    </cfRule>
    <cfRule type="expression" dxfId="0" priority="520" stopIfTrue="1">
      <formula>AND(ISNUMBER(#REF!),#REF!&lt;200)</formula>
    </cfRule>
  </conditionalFormatting>
  <conditionalFormatting sqref="H114">
    <cfRule type="expression" dxfId="0" priority="513" stopIfTrue="1">
      <formula>AND(ISNUMBER(#REF!),#REF!&lt;200)</formula>
    </cfRule>
    <cfRule type="expression" dxfId="0" priority="514" stopIfTrue="1">
      <formula>AND(ISNUMBER(#REF!),#REF!&lt;200)</formula>
    </cfRule>
    <cfRule type="expression" dxfId="0" priority="515" stopIfTrue="1">
      <formula>AND(ISNUMBER(#REF!),#REF!&lt;200)</formula>
    </cfRule>
    <cfRule type="expression" dxfId="0" priority="516" stopIfTrue="1">
      <formula>AND(ISNUMBER(#REF!),#REF!&lt;200)</formula>
    </cfRule>
  </conditionalFormatting>
  <conditionalFormatting sqref="Q114">
    <cfRule type="expression" dxfId="0" priority="511" stopIfTrue="1">
      <formula>AND(ISNUMBER(#REF!),#REF!&lt;200)</formula>
    </cfRule>
    <cfRule type="cellIs" priority="512" stopIfTrue="1" operator="greaterThan">
      <formula>400000</formula>
    </cfRule>
  </conditionalFormatting>
  <conditionalFormatting sqref="C116">
    <cfRule type="expression" dxfId="0" priority="577" stopIfTrue="1">
      <formula>AND(ISNUMBER(#REF!),#REF!&lt;200)</formula>
    </cfRule>
  </conditionalFormatting>
  <conditionalFormatting sqref="F116:G116">
    <cfRule type="expression" dxfId="0" priority="573" stopIfTrue="1">
      <formula>AND(ISNUMBER(#REF!),#REF!&lt;200)</formula>
    </cfRule>
    <cfRule type="expression" dxfId="0" priority="576" stopIfTrue="1">
      <formula>AND(ISNUMBER(#REF!),#REF!&lt;200)</formula>
    </cfRule>
  </conditionalFormatting>
  <conditionalFormatting sqref="F116:H116">
    <cfRule type="expression" dxfId="0" priority="574" stopIfTrue="1">
      <formula>AND(ISNUMBER(#REF!),#REF!&lt;200)</formula>
    </cfRule>
    <cfRule type="expression" dxfId="0" priority="575" stopIfTrue="1">
      <formula>AND(ISNUMBER(#REF!),#REF!&lt;200)</formula>
    </cfRule>
  </conditionalFormatting>
  <conditionalFormatting sqref="H116">
    <cfRule type="expression" dxfId="0" priority="571" stopIfTrue="1">
      <formula>AND(ISNUMBER(#REF!),#REF!&lt;200)</formula>
    </cfRule>
    <cfRule type="expression" dxfId="0" priority="572" stopIfTrue="1">
      <formula>AND(ISNUMBER(#REF!),#REF!&lt;200)</formula>
    </cfRule>
  </conditionalFormatting>
  <conditionalFormatting sqref="I116">
    <cfRule type="expression" dxfId="0" priority="226" stopIfTrue="1">
      <formula>AND(ISNUMBER(#REF!),#REF!&lt;200)</formula>
    </cfRule>
    <cfRule type="expression" dxfId="0" priority="227" stopIfTrue="1">
      <formula>AND(ISNUMBER(#REF!),#REF!&lt;200)</formula>
    </cfRule>
    <cfRule type="expression" dxfId="0" priority="228" stopIfTrue="1">
      <formula>AND(ISNUMBER(#REF!),#REF!&lt;200)</formula>
    </cfRule>
    <cfRule type="expression" dxfId="0" priority="229" stopIfTrue="1">
      <formula>AND(ISNUMBER(#REF!),#REF!&lt;200)</formula>
    </cfRule>
  </conditionalFormatting>
  <conditionalFormatting sqref="Q116">
    <cfRule type="expression" dxfId="0" priority="569" stopIfTrue="1">
      <formula>AND(ISNUMBER(#REF!),#REF!&lt;200)</formula>
    </cfRule>
    <cfRule type="cellIs" priority="570" stopIfTrue="1" operator="greaterThan">
      <formula>400000</formula>
    </cfRule>
  </conditionalFormatting>
  <conditionalFormatting sqref="C118">
    <cfRule type="expression" dxfId="0" priority="510" stopIfTrue="1">
      <formula>AND(ISNUMBER(#REF!),#REF!&lt;200)</formula>
    </cfRule>
  </conditionalFormatting>
  <conditionalFormatting sqref="F118">
    <cfRule type="expression" dxfId="0" priority="501" stopIfTrue="1">
      <formula>AND(ISNUMBER(#REF!),#REF!&lt;200)</formula>
    </cfRule>
    <cfRule type="expression" dxfId="0" priority="502" stopIfTrue="1">
      <formula>AND(ISNUMBER(#REF!),#REF!&lt;200)</formula>
    </cfRule>
  </conditionalFormatting>
  <conditionalFormatting sqref="H118">
    <cfRule type="expression" dxfId="0" priority="499" stopIfTrue="1">
      <formula>AND(ISNUMBER(#REF!),#REF!&lt;200)</formula>
    </cfRule>
    <cfRule type="expression" dxfId="0" priority="500" stopIfTrue="1">
      <formula>AND(ISNUMBER(#REF!),#REF!&lt;200)</formula>
    </cfRule>
  </conditionalFormatting>
  <conditionalFormatting sqref="Q118">
    <cfRule type="expression" dxfId="0" priority="494" stopIfTrue="1">
      <formula>AND(ISNUMBER(#REF!),#REF!&lt;200)</formula>
    </cfRule>
    <cfRule type="cellIs" priority="495" stopIfTrue="1" operator="greaterThan">
      <formula>400000</formula>
    </cfRule>
  </conditionalFormatting>
  <conditionalFormatting sqref="F129">
    <cfRule type="expression" dxfId="0" priority="107" stopIfTrue="1">
      <formula>AND(ISNUMBER(#REF!),#REF!&lt;200)</formula>
    </cfRule>
    <cfRule type="expression" dxfId="0" priority="108" stopIfTrue="1">
      <formula>AND(ISNUMBER(#REF!),#REF!&lt;200)</formula>
    </cfRule>
  </conditionalFormatting>
  <conditionalFormatting sqref="H129">
    <cfRule type="expression" dxfId="0" priority="105" stopIfTrue="1">
      <formula>AND(ISNUMBER(#REF!),#REF!&lt;200)</formula>
    </cfRule>
    <cfRule type="expression" dxfId="0" priority="106" stopIfTrue="1">
      <formula>AND(ISNUMBER(#REF!),#REF!&lt;200)</formula>
    </cfRule>
  </conditionalFormatting>
  <conditionalFormatting sqref="H130">
    <cfRule type="expression" dxfId="0" priority="73" stopIfTrue="1">
      <formula>AND(ISNUMBER(#REF!),#REF!&lt;200)</formula>
    </cfRule>
    <cfRule type="expression" dxfId="0" priority="74" stopIfTrue="1">
      <formula>AND(ISNUMBER(#REF!),#REF!&lt;200)</formula>
    </cfRule>
    <cfRule type="expression" dxfId="0" priority="75" stopIfTrue="1">
      <formula>AND(ISNUMBER(#REF!),#REF!&lt;200)</formula>
    </cfRule>
    <cfRule type="expression" dxfId="0" priority="76" stopIfTrue="1">
      <formula>AND(ISNUMBER(#REF!),#REF!&lt;200)</formula>
    </cfRule>
  </conditionalFormatting>
  <conditionalFormatting sqref="H131">
    <cfRule type="expression" dxfId="0" priority="53" stopIfTrue="1">
      <formula>AND(ISNUMBER(#REF!),#REF!&lt;200)</formula>
    </cfRule>
    <cfRule type="expression" dxfId="0" priority="54" stopIfTrue="1">
      <formula>AND(ISNUMBER(#REF!),#REF!&lt;200)</formula>
    </cfRule>
    <cfRule type="expression" dxfId="0" priority="55" stopIfTrue="1">
      <formula>AND(ISNUMBER(#REF!),#REF!&lt;200)</formula>
    </cfRule>
    <cfRule type="expression" dxfId="0" priority="56" stopIfTrue="1">
      <formula>AND(ISNUMBER(#REF!),#REF!&lt;200)</formula>
    </cfRule>
  </conditionalFormatting>
  <conditionalFormatting sqref="H132">
    <cfRule type="expression" dxfId="0" priority="33" stopIfTrue="1">
      <formula>AND(ISNUMBER(#REF!),#REF!&lt;200)</formula>
    </cfRule>
    <cfRule type="expression" dxfId="0" priority="34" stopIfTrue="1">
      <formula>AND(ISNUMBER(#REF!),#REF!&lt;200)</formula>
    </cfRule>
    <cfRule type="expression" dxfId="0" priority="35" stopIfTrue="1">
      <formula>AND(ISNUMBER(#REF!),#REF!&lt;200)</formula>
    </cfRule>
    <cfRule type="expression" dxfId="0" priority="36" stopIfTrue="1">
      <formula>AND(ISNUMBER(#REF!),#REF!&lt;200)</formula>
    </cfRule>
  </conditionalFormatting>
  <conditionalFormatting sqref="H133">
    <cfRule type="expression" dxfId="0" priority="13" stopIfTrue="1">
      <formula>AND(ISNUMBER(#REF!),#REF!&lt;200)</formula>
    </cfRule>
    <cfRule type="expression" dxfId="0" priority="14" stopIfTrue="1">
      <formula>AND(ISNUMBER(#REF!),#REF!&lt;200)</formula>
    </cfRule>
    <cfRule type="expression" dxfId="0" priority="15" stopIfTrue="1">
      <formula>AND(ISNUMBER(#REF!),#REF!&lt;200)</formula>
    </cfRule>
    <cfRule type="expression" dxfId="0" priority="16" stopIfTrue="1">
      <formula>AND(ISNUMBER(#REF!),#REF!&lt;200)</formula>
    </cfRule>
  </conditionalFormatting>
  <conditionalFormatting sqref="H134:J134">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fRule type="expression" dxfId="0" priority="4" stopIfTrue="1">
      <formula>AND(ISNUMBER(#REF!),#REF!&lt;200)</formula>
    </cfRule>
  </conditionalFormatting>
  <conditionalFormatting sqref="F143">
    <cfRule type="expression" dxfId="0" priority="688" stopIfTrue="1">
      <formula>AND(ISNUMBER(#REF!),#REF!&lt;200)</formula>
    </cfRule>
    <cfRule type="expression" dxfId="0" priority="691" stopIfTrue="1">
      <formula>AND(ISNUMBER(#REF!),#REF!&lt;200)</formula>
    </cfRule>
  </conditionalFormatting>
  <conditionalFormatting sqref="G143">
    <cfRule type="expression" dxfId="0" priority="694" stopIfTrue="1">
      <formula>AND(ISNUMBER(#REF!),#REF!&lt;200)</formula>
    </cfRule>
    <cfRule type="expression" dxfId="0" priority="695" stopIfTrue="1">
      <formula>AND(ISNUMBER(#REF!),#REF!&lt;200)</formula>
    </cfRule>
    <cfRule type="expression" dxfId="0" priority="696" stopIfTrue="1">
      <formula>AND(ISNUMBER(#REF!),#REF!&lt;200)</formula>
    </cfRule>
    <cfRule type="expression" dxfId="0" priority="697" stopIfTrue="1">
      <formula>AND(ISNUMBER(#REF!),#REF!&lt;200)</formula>
    </cfRule>
  </conditionalFormatting>
  <conditionalFormatting sqref="H143">
    <cfRule type="expression" dxfId="0" priority="686" stopIfTrue="1">
      <formula>AND(ISNUMBER(#REF!),#REF!&lt;200)</formula>
    </cfRule>
    <cfRule type="expression" dxfId="0" priority="687" stopIfTrue="1">
      <formula>AND(ISNUMBER(#REF!),#REF!&lt;200)</formula>
    </cfRule>
  </conditionalFormatting>
  <conditionalFormatting sqref="J143">
    <cfRule type="expression" dxfId="0" priority="362" stopIfTrue="1">
      <formula>AND(ISNUMBER(#REF!),#REF!&lt;200)</formula>
    </cfRule>
    <cfRule type="expression" dxfId="0" priority="363" stopIfTrue="1">
      <formula>AND(ISNUMBER(#REF!),#REF!&lt;200)</formula>
    </cfRule>
    <cfRule type="expression" dxfId="0" priority="364" stopIfTrue="1">
      <formula>AND(ISNUMBER(#REF!),#REF!&lt;200)</formula>
    </cfRule>
    <cfRule type="expression" dxfId="0" priority="365" stopIfTrue="1">
      <formula>AND(ISNUMBER(#REF!),#REF!&lt;200)</formula>
    </cfRule>
  </conditionalFormatting>
  <conditionalFormatting sqref="F144">
    <cfRule type="expression" dxfId="0" priority="646" stopIfTrue="1">
      <formula>AND(ISNUMBER(#REF!),#REF!&lt;200)</formula>
    </cfRule>
    <cfRule type="expression" dxfId="0" priority="647" stopIfTrue="1">
      <formula>AND(ISNUMBER(#REF!),#REF!&lt;200)</formula>
    </cfRule>
    <cfRule type="expression" dxfId="0" priority="648" stopIfTrue="1">
      <formula>AND(ISNUMBER(#REF!),#REF!&lt;200)</formula>
    </cfRule>
    <cfRule type="expression" dxfId="0" priority="649" stopIfTrue="1">
      <formula>AND(ISNUMBER(#REF!),#REF!&lt;200)</formula>
    </cfRule>
  </conditionalFormatting>
  <conditionalFormatting sqref="G144">
    <cfRule type="expression" dxfId="0" priority="642" stopIfTrue="1">
      <formula>AND(ISNUMBER(#REF!),#REF!&lt;200)</formula>
    </cfRule>
    <cfRule type="expression" dxfId="0" priority="645" stopIfTrue="1">
      <formula>AND(ISNUMBER(#REF!),#REF!&lt;200)</formula>
    </cfRule>
  </conditionalFormatting>
  <conditionalFormatting sqref="G144:H144">
    <cfRule type="expression" dxfId="0" priority="643" stopIfTrue="1">
      <formula>AND(ISNUMBER(#REF!),#REF!&lt;200)</formula>
    </cfRule>
    <cfRule type="expression" dxfId="0" priority="644" stopIfTrue="1">
      <formula>AND(ISNUMBER(#REF!),#REF!&lt;200)</formula>
    </cfRule>
  </conditionalFormatting>
  <conditionalFormatting sqref="H144">
    <cfRule type="expression" dxfId="0" priority="640" stopIfTrue="1">
      <formula>AND(ISNUMBER(#REF!),#REF!&lt;200)</formula>
    </cfRule>
    <cfRule type="expression" dxfId="0" priority="641" stopIfTrue="1">
      <formula>AND(ISNUMBER(#REF!),#REF!&lt;200)</formula>
    </cfRule>
  </conditionalFormatting>
  <conditionalFormatting sqref="J144">
    <cfRule type="expression" dxfId="0" priority="342" stopIfTrue="1">
      <formula>AND(ISNUMBER(#REF!),#REF!&lt;200)</formula>
    </cfRule>
    <cfRule type="expression" dxfId="0" priority="343" stopIfTrue="1">
      <formula>AND(ISNUMBER(#REF!),#REF!&lt;200)</formula>
    </cfRule>
    <cfRule type="expression" dxfId="0" priority="344" stopIfTrue="1">
      <formula>AND(ISNUMBER(#REF!),#REF!&lt;200)</formula>
    </cfRule>
    <cfRule type="expression" dxfId="0" priority="345" stopIfTrue="1">
      <formula>AND(ISNUMBER(#REF!),#REF!&lt;200)</formula>
    </cfRule>
  </conditionalFormatting>
  <conditionalFormatting sqref="F145">
    <cfRule type="expression" dxfId="0" priority="596" stopIfTrue="1">
      <formula>AND(ISNUMBER(#REF!),#REF!&lt;200)</formula>
    </cfRule>
    <cfRule type="expression" dxfId="0" priority="597" stopIfTrue="1">
      <formula>AND(ISNUMBER(#REF!),#REF!&lt;200)</formula>
    </cfRule>
    <cfRule type="expression" dxfId="0" priority="598" stopIfTrue="1">
      <formula>AND(ISNUMBER(#REF!),#REF!&lt;200)</formula>
    </cfRule>
    <cfRule type="expression" dxfId="0" priority="599" stopIfTrue="1">
      <formula>AND(ISNUMBER(#REF!),#REF!&lt;200)</formula>
    </cfRule>
  </conditionalFormatting>
  <conditionalFormatting sqref="G145">
    <cfRule type="expression" dxfId="0" priority="592" stopIfTrue="1">
      <formula>AND(ISNUMBER(#REF!),#REF!&lt;200)</formula>
    </cfRule>
    <cfRule type="expression" dxfId="0" priority="595" stopIfTrue="1">
      <formula>AND(ISNUMBER(#REF!),#REF!&lt;200)</formula>
    </cfRule>
  </conditionalFormatting>
  <conditionalFormatting sqref="G145:H145">
    <cfRule type="expression" dxfId="0" priority="593" stopIfTrue="1">
      <formula>AND(ISNUMBER(#REF!),#REF!&lt;200)</formula>
    </cfRule>
    <cfRule type="expression" dxfId="0" priority="594" stopIfTrue="1">
      <formula>AND(ISNUMBER(#REF!),#REF!&lt;200)</formula>
    </cfRule>
  </conditionalFormatting>
  <conditionalFormatting sqref="H145">
    <cfRule type="expression" dxfId="0" priority="590" stopIfTrue="1">
      <formula>AND(ISNUMBER(#REF!),#REF!&lt;200)</formula>
    </cfRule>
    <cfRule type="expression" dxfId="0" priority="591" stopIfTrue="1">
      <formula>AND(ISNUMBER(#REF!),#REF!&lt;200)</formula>
    </cfRule>
  </conditionalFormatting>
  <conditionalFormatting sqref="J145">
    <cfRule type="expression" dxfId="0" priority="322" stopIfTrue="1">
      <formula>AND(ISNUMBER(#REF!),#REF!&lt;200)</formula>
    </cfRule>
    <cfRule type="expression" dxfId="0" priority="323" stopIfTrue="1">
      <formula>AND(ISNUMBER(#REF!),#REF!&lt;200)</formula>
    </cfRule>
    <cfRule type="expression" dxfId="0" priority="324" stopIfTrue="1">
      <formula>AND(ISNUMBER(#REF!),#REF!&lt;200)</formula>
    </cfRule>
    <cfRule type="expression" dxfId="0" priority="325" stopIfTrue="1">
      <formula>AND(ISNUMBER(#REF!),#REF!&lt;200)</formula>
    </cfRule>
  </conditionalFormatting>
  <conditionalFormatting sqref="C93:C96">
    <cfRule type="expression" dxfId="0" priority="761" stopIfTrue="1">
      <formula>AND(ISNUMBER(#REF!),#REF!&lt;200)</formula>
    </cfRule>
  </conditionalFormatting>
  <conditionalFormatting sqref="F18:F26">
    <cfRule type="expression" dxfId="0" priority="470" stopIfTrue="1">
      <formula>AND(ISNUMBER(#REF!),#REF!&lt;200)</formula>
    </cfRule>
    <cfRule type="expression" dxfId="0" priority="471" stopIfTrue="1">
      <formula>AND(ISNUMBER(#REF!),#REF!&lt;200)</formula>
    </cfRule>
    <cfRule type="expression" dxfId="0" priority="472" stopIfTrue="1">
      <formula>AND(ISNUMBER(#REF!),#REF!&lt;200)</formula>
    </cfRule>
    <cfRule type="expression" dxfId="0" priority="473" stopIfTrue="1">
      <formula>AND(ISNUMBER(#REF!),#REF!&lt;200)</formula>
    </cfRule>
  </conditionalFormatting>
  <conditionalFormatting sqref="F58:F59">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F130:F133">
    <cfRule type="expression" dxfId="0" priority="101" stopIfTrue="1">
      <formula>AND(ISNUMBER(#REF!),#REF!&lt;200)</formula>
    </cfRule>
    <cfRule type="expression" dxfId="0" priority="102" stopIfTrue="1">
      <formula>AND(ISNUMBER(#REF!),#REF!&lt;200)</formula>
    </cfRule>
    <cfRule type="expression" dxfId="0" priority="103" stopIfTrue="1">
      <formula>AND(ISNUMBER(#REF!),#REF!&lt;200)</formula>
    </cfRule>
    <cfRule type="expression" dxfId="0" priority="104" stopIfTrue="1">
      <formula>AND(ISNUMBER(#REF!),#REF!&lt;200)</formula>
    </cfRule>
  </conditionalFormatting>
  <conditionalFormatting sqref="H57:H60">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J58:J59">
    <cfRule type="expression" dxfId="0" priority="398" stopIfTrue="1">
      <formula>AND(ISNUMBER(#REF!),#REF!&lt;200)</formula>
    </cfRule>
    <cfRule type="expression" dxfId="0" priority="399" stopIfTrue="1">
      <formula>AND(ISNUMBER(#REF!),#REF!&lt;200)</formula>
    </cfRule>
    <cfRule type="expression" dxfId="0" priority="400" stopIfTrue="1">
      <formula>AND(ISNUMBER(#REF!),#REF!&lt;200)</formula>
    </cfRule>
    <cfRule type="expression" dxfId="0" priority="401" stopIfTrue="1">
      <formula>AND(ISNUMBER(#REF!),#REF!&lt;200)</formula>
    </cfRule>
  </conditionalFormatting>
  <conditionalFormatting sqref="N58:N60">
    <cfRule type="expression" dxfId="0" priority="1048" stopIfTrue="1">
      <formula>AND(ISNUMBER(#REF!),#REF!&lt;200)</formula>
    </cfRule>
    <cfRule type="expression" dxfId="0" priority="1049" stopIfTrue="1">
      <formula>AND(ISNUMBER(#REF!),#REF!&lt;200)</formula>
    </cfRule>
    <cfRule type="expression" dxfId="0" priority="1050" stopIfTrue="1">
      <formula>AND(ISNUMBER(#REF!),#REF!&lt;200)</formula>
    </cfRule>
    <cfRule type="expression" dxfId="0" priority="1051" stopIfTrue="1">
      <formula>AND(ISNUMBER(#REF!),#REF!&lt;200)</formula>
    </cfRule>
  </conditionalFormatting>
  <conditionalFormatting sqref="F14:F15 F17">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F27:F32 F37:F39 F34:F35">
    <cfRule type="expression" dxfId="0" priority="474" stopIfTrue="1">
      <formula>AND(ISNUMBER(#REF!),#REF!&lt;200)</formula>
    </cfRule>
    <cfRule type="expression" dxfId="0" priority="475" stopIfTrue="1">
      <formula>AND(ISNUMBER(#REF!),#REF!&lt;200)</formula>
    </cfRule>
    <cfRule type="expression" dxfId="0" priority="476" stopIfTrue="1">
      <formula>AND(ISNUMBER(#REF!),#REF!&lt;200)</formula>
    </cfRule>
    <cfRule type="expression" dxfId="0" priority="477" stopIfTrue="1">
      <formula>AND(ISNUMBER(#REF!),#REF!&lt;200)</formula>
    </cfRule>
  </conditionalFormatting>
  <conditionalFormatting sqref="F129 H129">
    <cfRule type="expression" dxfId="0" priority="109" stopIfTrue="1">
      <formula>AND(ISNUMBER(#REF!),#REF!&lt;200)</formula>
    </cfRule>
    <cfRule type="expression" dxfId="0" priority="110" stopIfTrue="1">
      <formula>AND(ISNUMBER(#REF!),#REF!&lt;200)</formula>
    </cfRule>
  </conditionalFormatting>
  <conditionalFormatting sqref="F143 H143">
    <cfRule type="expression" dxfId="0" priority="689" stopIfTrue="1">
      <formula>AND(ISNUMBER(#REF!),#REF!&lt;200)</formula>
    </cfRule>
    <cfRule type="expression" dxfId="0" priority="690"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K13:K40 K42:K72 K74:K82 K84:K119 K121:K14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499984740745262"/>
  </sheetPr>
  <dimension ref="A1:IU146"/>
  <sheetViews>
    <sheetView tabSelected="1" zoomScale="85" zoomScaleNormal="85" workbookViewId="0">
      <pane ySplit="7" topLeftCell="A8" activePane="bottomLeft" state="frozen"/>
      <selection/>
      <selection pane="bottomLeft" activeCell="K19" sqref="K19"/>
    </sheetView>
  </sheetViews>
  <sheetFormatPr defaultColWidth="9" defaultRowHeight="15"/>
  <cols>
    <col min="1" max="1" width="39.1083333333333" style="14" customWidth="1"/>
    <col min="2" max="2" width="6.5" style="14" customWidth="1"/>
    <col min="3" max="3" width="5" style="15" customWidth="1"/>
    <col min="4" max="4" width="6" style="15" customWidth="1"/>
    <col min="5" max="5" width="5.375" style="15" customWidth="1"/>
    <col min="6" max="6" width="5.5" style="15" customWidth="1"/>
    <col min="7" max="7" width="76.475" style="15" customWidth="1"/>
    <col min="8" max="8" width="4.625" style="15" customWidth="1"/>
    <col min="9" max="9" width="6.5" style="16" customWidth="1"/>
    <col min="10" max="10" width="8.25" style="16" customWidth="1"/>
    <col min="11" max="11" width="14.25" style="17" customWidth="1"/>
    <col min="12" max="12" width="10.125" style="17" customWidth="1"/>
    <col min="13" max="13" width="5.875" style="17" customWidth="1"/>
    <col min="14" max="14" width="10.375" style="17" customWidth="1"/>
    <col min="15" max="15" width="8.375" style="17" customWidth="1"/>
    <col min="16" max="16" width="10.625" style="17" customWidth="1"/>
    <col min="17" max="17" width="6.875" style="17" customWidth="1"/>
    <col min="18" max="18" width="5.5" style="14" customWidth="1"/>
    <col min="19" max="19" width="9" style="14"/>
    <col min="20" max="20" width="14.125" style="14"/>
    <col min="21" max="240" width="9" style="14"/>
  </cols>
  <sheetData>
    <row r="1" ht="18.75" spans="1:1">
      <c r="A1" s="18"/>
    </row>
    <row r="2" s="1" customFormat="1" ht="27" spans="1:18">
      <c r="A2" s="19" t="s">
        <v>401</v>
      </c>
      <c r="B2" s="19"/>
      <c r="C2" s="19"/>
      <c r="D2" s="19"/>
      <c r="E2" s="19"/>
      <c r="F2" s="19"/>
      <c r="G2" s="19"/>
      <c r="H2" s="19"/>
      <c r="I2" s="19"/>
      <c r="J2" s="19"/>
      <c r="K2" s="19"/>
      <c r="L2" s="19"/>
      <c r="M2" s="19"/>
      <c r="N2" s="19"/>
      <c r="O2" s="19"/>
      <c r="P2" s="19"/>
      <c r="Q2" s="19"/>
      <c r="R2" s="19"/>
    </row>
    <row r="3" s="1" customFormat="1" ht="25.5" spans="1:18">
      <c r="A3" s="20"/>
      <c r="B3" s="20"/>
      <c r="C3" s="20"/>
      <c r="D3" s="20"/>
      <c r="E3" s="20"/>
      <c r="F3" s="20"/>
      <c r="G3" s="20"/>
      <c r="H3" s="21"/>
      <c r="I3" s="21"/>
      <c r="J3" s="21"/>
      <c r="K3" s="21"/>
      <c r="L3" s="21"/>
      <c r="M3" s="21"/>
      <c r="N3" s="21"/>
      <c r="O3" s="21"/>
      <c r="P3" s="21"/>
      <c r="Q3" s="21"/>
      <c r="R3" s="21"/>
    </row>
    <row r="4" s="2" customFormat="1" spans="1:255">
      <c r="A4" s="22" t="s">
        <v>2</v>
      </c>
      <c r="B4" s="21"/>
      <c r="C4" s="21"/>
      <c r="D4" s="21"/>
      <c r="E4" s="21"/>
      <c r="F4" s="21"/>
      <c r="G4" s="23"/>
      <c r="H4" s="21"/>
      <c r="I4" s="21"/>
      <c r="J4" s="21"/>
      <c r="K4" s="21"/>
      <c r="L4" s="21"/>
      <c r="M4" s="21"/>
      <c r="N4" s="21"/>
      <c r="O4" s="21"/>
      <c r="P4" s="50"/>
      <c r="Q4" s="50"/>
      <c r="R4" s="5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3" customFormat="1" spans="1:240">
      <c r="A5" s="24" t="s">
        <v>3</v>
      </c>
      <c r="B5" s="24" t="s">
        <v>4</v>
      </c>
      <c r="C5" s="24" t="s">
        <v>5</v>
      </c>
      <c r="D5" s="24"/>
      <c r="E5" s="24" t="s">
        <v>6</v>
      </c>
      <c r="F5" s="24"/>
      <c r="G5" s="25"/>
      <c r="H5" s="26" t="s">
        <v>7</v>
      </c>
      <c r="I5" s="51" t="s">
        <v>8</v>
      </c>
      <c r="J5" s="51"/>
      <c r="K5" s="52" t="s">
        <v>9</v>
      </c>
      <c r="L5" s="53" t="s">
        <v>10</v>
      </c>
      <c r="M5" s="53"/>
      <c r="N5" s="53"/>
      <c r="O5" s="53"/>
      <c r="P5" s="53"/>
      <c r="Q5" s="60" t="s">
        <v>11</v>
      </c>
      <c r="R5" s="24" t="s">
        <v>12</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3" customFormat="1" ht="38.25" spans="1:240">
      <c r="A6" s="24"/>
      <c r="B6" s="24"/>
      <c r="C6" s="24" t="s">
        <v>13</v>
      </c>
      <c r="D6" s="24" t="s">
        <v>14</v>
      </c>
      <c r="E6" s="24" t="s">
        <v>15</v>
      </c>
      <c r="F6" s="24" t="s">
        <v>16</v>
      </c>
      <c r="G6" s="24" t="s">
        <v>17</v>
      </c>
      <c r="H6" s="27"/>
      <c r="I6" s="51" t="s">
        <v>18</v>
      </c>
      <c r="J6" s="51" t="s">
        <v>19</v>
      </c>
      <c r="K6" s="52"/>
      <c r="L6" s="54" t="s">
        <v>20</v>
      </c>
      <c r="M6" s="54" t="s">
        <v>21</v>
      </c>
      <c r="N6" s="54" t="s">
        <v>22</v>
      </c>
      <c r="O6" s="54" t="s">
        <v>23</v>
      </c>
      <c r="P6" s="54" t="s">
        <v>24</v>
      </c>
      <c r="Q6" s="61"/>
      <c r="R6" s="2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4" customFormat="1" spans="1:18">
      <c r="A7" s="28" t="s">
        <v>25</v>
      </c>
      <c r="B7" s="29">
        <f>B8+B48+B66+B73+B77+B87+B111+B136</f>
        <v>103</v>
      </c>
      <c r="C7" s="29" t="s">
        <v>26</v>
      </c>
      <c r="D7" s="29" t="s">
        <v>26</v>
      </c>
      <c r="E7" s="29" t="s">
        <v>27</v>
      </c>
      <c r="F7" s="29" t="s">
        <v>26</v>
      </c>
      <c r="G7" s="29" t="s">
        <v>26</v>
      </c>
      <c r="H7" s="29" t="s">
        <v>26</v>
      </c>
      <c r="I7" s="29" t="s">
        <v>26</v>
      </c>
      <c r="J7" s="29" t="s">
        <v>26</v>
      </c>
      <c r="K7" s="55">
        <f t="shared" ref="K7:P7" si="0">K8+K48+K66+K73+K77+K87+K111+K136</f>
        <v>86286.84</v>
      </c>
      <c r="L7" s="55">
        <f t="shared" si="0"/>
        <v>4410</v>
      </c>
      <c r="M7" s="55">
        <f t="shared" si="0"/>
        <v>0</v>
      </c>
      <c r="N7" s="55">
        <f t="shared" si="0"/>
        <v>74065.87</v>
      </c>
      <c r="O7" s="55">
        <f t="shared" si="0"/>
        <v>40</v>
      </c>
      <c r="P7" s="55">
        <f t="shared" si="0"/>
        <v>7770.97</v>
      </c>
      <c r="Q7" s="55"/>
      <c r="R7" s="29"/>
    </row>
    <row r="8" s="5" customFormat="1" spans="1:255">
      <c r="A8" s="30" t="s">
        <v>28</v>
      </c>
      <c r="B8" s="29">
        <f>B9+B20+B32+B40+B45</f>
        <v>35</v>
      </c>
      <c r="C8" s="29"/>
      <c r="D8" s="29"/>
      <c r="E8" s="29"/>
      <c r="F8" s="29"/>
      <c r="G8" s="29" t="s">
        <v>26</v>
      </c>
      <c r="H8" s="29" t="s">
        <v>26</v>
      </c>
      <c r="I8" s="29" t="s">
        <v>26</v>
      </c>
      <c r="J8" s="29" t="s">
        <v>26</v>
      </c>
      <c r="K8" s="55">
        <f t="shared" ref="K8:P8" si="1">K9+K20+K32+K40+K45</f>
        <v>49584</v>
      </c>
      <c r="L8" s="55">
        <f t="shared" si="1"/>
        <v>570</v>
      </c>
      <c r="M8" s="55">
        <f t="shared" si="1"/>
        <v>0</v>
      </c>
      <c r="N8" s="55">
        <f t="shared" si="1"/>
        <v>49014</v>
      </c>
      <c r="O8" s="55">
        <f t="shared" si="1"/>
        <v>0</v>
      </c>
      <c r="P8" s="55">
        <f t="shared" si="1"/>
        <v>0</v>
      </c>
      <c r="Q8" s="55"/>
      <c r="R8" s="29"/>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ht="13.5" spans="1:18">
      <c r="A9" s="31" t="s">
        <v>29</v>
      </c>
      <c r="B9" s="32">
        <f>B10+B13+B16+B18</f>
        <v>5</v>
      </c>
      <c r="C9" s="32" t="s">
        <v>26</v>
      </c>
      <c r="D9" s="32" t="s">
        <v>26</v>
      </c>
      <c r="E9" s="32"/>
      <c r="F9" s="32"/>
      <c r="G9" s="33"/>
      <c r="H9" s="29" t="s">
        <v>26</v>
      </c>
      <c r="I9" s="29" t="s">
        <v>26</v>
      </c>
      <c r="J9" s="29" t="s">
        <v>26</v>
      </c>
      <c r="K9" s="35">
        <f t="shared" ref="K9:P9" si="2">K10+K13+K16+K18</f>
        <v>31860</v>
      </c>
      <c r="L9" s="35">
        <f t="shared" si="2"/>
        <v>0</v>
      </c>
      <c r="M9" s="35">
        <f t="shared" si="2"/>
        <v>0</v>
      </c>
      <c r="N9" s="35">
        <f t="shared" si="2"/>
        <v>31860</v>
      </c>
      <c r="O9" s="35">
        <f t="shared" si="2"/>
        <v>0</v>
      </c>
      <c r="P9" s="35">
        <f t="shared" si="2"/>
        <v>0</v>
      </c>
      <c r="Q9" s="35"/>
      <c r="R9" s="32"/>
    </row>
    <row r="10" ht="13.5" spans="1:18">
      <c r="A10" s="31" t="s">
        <v>30</v>
      </c>
      <c r="B10" s="34">
        <f>SUM(B11:B12)</f>
        <v>2</v>
      </c>
      <c r="C10" s="32" t="s">
        <v>26</v>
      </c>
      <c r="D10" s="32" t="s">
        <v>26</v>
      </c>
      <c r="E10" s="32" t="s">
        <v>31</v>
      </c>
      <c r="F10" s="35">
        <f t="shared" ref="F10:P10" si="3">SUM(F11:F12)</f>
        <v>21.4</v>
      </c>
      <c r="G10" s="36" t="s">
        <v>32</v>
      </c>
      <c r="H10" s="32"/>
      <c r="I10" s="34">
        <f t="shared" si="3"/>
        <v>0</v>
      </c>
      <c r="J10" s="34">
        <f t="shared" si="3"/>
        <v>0</v>
      </c>
      <c r="K10" s="35">
        <f t="shared" si="3"/>
        <v>15000</v>
      </c>
      <c r="L10" s="35">
        <f t="shared" si="3"/>
        <v>0</v>
      </c>
      <c r="M10" s="35">
        <f t="shared" si="3"/>
        <v>0</v>
      </c>
      <c r="N10" s="35">
        <f t="shared" si="3"/>
        <v>15000</v>
      </c>
      <c r="O10" s="35">
        <f t="shared" si="3"/>
        <v>0</v>
      </c>
      <c r="P10" s="35">
        <f t="shared" si="3"/>
        <v>0</v>
      </c>
      <c r="Q10" s="35"/>
      <c r="R10" s="32"/>
    </row>
    <row r="11" s="6" customFormat="1" spans="1:240">
      <c r="A11" s="37" t="s">
        <v>33</v>
      </c>
      <c r="B11" s="38">
        <v>1</v>
      </c>
      <c r="C11" s="33" t="s">
        <v>34</v>
      </c>
      <c r="D11" s="33"/>
      <c r="E11" s="32" t="s">
        <v>31</v>
      </c>
      <c r="F11" s="38">
        <v>20</v>
      </c>
      <c r="G11" s="37" t="s">
        <v>35</v>
      </c>
      <c r="H11" s="39">
        <v>2025</v>
      </c>
      <c r="I11" s="56"/>
      <c r="J11" s="57"/>
      <c r="K11" s="35">
        <f t="shared" ref="K11:K15" si="4">L11+M11+N11+O11+P11</f>
        <v>9000</v>
      </c>
      <c r="L11" s="35"/>
      <c r="M11" s="35"/>
      <c r="N11" s="35">
        <v>9000</v>
      </c>
      <c r="O11" s="35"/>
      <c r="P11" s="35"/>
      <c r="Q11" s="35" t="s">
        <v>37</v>
      </c>
      <c r="R11" s="3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row>
    <row r="12" s="6" customFormat="1" ht="21" spans="1:240">
      <c r="A12" s="33" t="s">
        <v>38</v>
      </c>
      <c r="B12" s="40">
        <v>1</v>
      </c>
      <c r="C12" s="33" t="s">
        <v>34</v>
      </c>
      <c r="D12" s="33"/>
      <c r="E12" s="32" t="s">
        <v>31</v>
      </c>
      <c r="F12" s="32">
        <v>1.4</v>
      </c>
      <c r="G12" s="37" t="s">
        <v>39</v>
      </c>
      <c r="H12" s="39">
        <v>2025</v>
      </c>
      <c r="I12" s="34"/>
      <c r="J12" s="34"/>
      <c r="K12" s="35">
        <f t="shared" si="4"/>
        <v>6000</v>
      </c>
      <c r="L12" s="35"/>
      <c r="M12" s="35"/>
      <c r="N12" s="35">
        <v>6000</v>
      </c>
      <c r="O12" s="35"/>
      <c r="P12" s="35"/>
      <c r="Q12" s="35" t="s">
        <v>37</v>
      </c>
      <c r="R12" s="3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row>
    <row r="13" ht="13.5" spans="1:18">
      <c r="A13" s="31" t="s">
        <v>40</v>
      </c>
      <c r="B13" s="34">
        <f>SUM(B14:B15)</f>
        <v>2</v>
      </c>
      <c r="C13" s="33"/>
      <c r="D13" s="33"/>
      <c r="E13" s="32" t="s">
        <v>31</v>
      </c>
      <c r="F13" s="35">
        <f t="shared" ref="F13:P13" si="5">SUM(F14:F15)</f>
        <v>18.6</v>
      </c>
      <c r="G13" s="33" t="s">
        <v>41</v>
      </c>
      <c r="H13" s="32"/>
      <c r="I13" s="34">
        <f t="shared" si="5"/>
        <v>0</v>
      </c>
      <c r="J13" s="34">
        <f t="shared" si="5"/>
        <v>0</v>
      </c>
      <c r="K13" s="35">
        <f t="shared" si="5"/>
        <v>9200</v>
      </c>
      <c r="L13" s="35">
        <f t="shared" si="5"/>
        <v>0</v>
      </c>
      <c r="M13" s="35">
        <f t="shared" si="5"/>
        <v>0</v>
      </c>
      <c r="N13" s="35">
        <f t="shared" si="5"/>
        <v>9200</v>
      </c>
      <c r="O13" s="35">
        <f t="shared" si="5"/>
        <v>0</v>
      </c>
      <c r="P13" s="35">
        <f t="shared" si="5"/>
        <v>0</v>
      </c>
      <c r="Q13" s="35" t="s">
        <v>37</v>
      </c>
      <c r="R13" s="32"/>
    </row>
    <row r="14" s="6" customFormat="1" ht="21" spans="1:240">
      <c r="A14" s="33" t="s">
        <v>42</v>
      </c>
      <c r="B14" s="40">
        <v>1</v>
      </c>
      <c r="C14" s="33"/>
      <c r="D14" s="33"/>
      <c r="E14" s="32" t="s">
        <v>31</v>
      </c>
      <c r="F14" s="32">
        <v>10</v>
      </c>
      <c r="G14" s="37" t="s">
        <v>43</v>
      </c>
      <c r="H14" s="39">
        <v>2025</v>
      </c>
      <c r="I14" s="34"/>
      <c r="J14" s="34"/>
      <c r="K14" s="35">
        <f t="shared" si="4"/>
        <v>4000</v>
      </c>
      <c r="L14" s="35"/>
      <c r="M14" s="35"/>
      <c r="N14" s="35">
        <v>4000</v>
      </c>
      <c r="O14" s="35"/>
      <c r="P14" s="35"/>
      <c r="Q14" s="35" t="s">
        <v>37</v>
      </c>
      <c r="R14" s="3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row>
    <row r="15" s="6" customFormat="1" spans="1:240">
      <c r="A15" s="33" t="s">
        <v>45</v>
      </c>
      <c r="B15" s="40">
        <v>1</v>
      </c>
      <c r="C15" s="33"/>
      <c r="D15" s="33"/>
      <c r="E15" s="32" t="s">
        <v>31</v>
      </c>
      <c r="F15" s="32">
        <v>8.6</v>
      </c>
      <c r="G15" s="37" t="s">
        <v>46</v>
      </c>
      <c r="H15" s="39">
        <v>2025</v>
      </c>
      <c r="I15" s="34"/>
      <c r="J15" s="34"/>
      <c r="K15" s="35">
        <f t="shared" si="4"/>
        <v>5200</v>
      </c>
      <c r="L15" s="35"/>
      <c r="M15" s="35"/>
      <c r="N15" s="35">
        <v>5200</v>
      </c>
      <c r="O15" s="35"/>
      <c r="P15" s="35"/>
      <c r="Q15" s="35" t="s">
        <v>37</v>
      </c>
      <c r="R15" s="3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row>
    <row r="16" ht="13.5" spans="1:18">
      <c r="A16" s="31" t="s">
        <v>47</v>
      </c>
      <c r="B16" s="34">
        <f>SUM(B17:B17)</f>
        <v>1</v>
      </c>
      <c r="C16" s="33"/>
      <c r="D16" s="33"/>
      <c r="E16" s="32" t="s">
        <v>31</v>
      </c>
      <c r="F16" s="35">
        <f t="shared" ref="F16:P16" si="6">SUM(F17:F17)</f>
        <v>0.12</v>
      </c>
      <c r="G16" s="33" t="s">
        <v>48</v>
      </c>
      <c r="H16" s="32"/>
      <c r="I16" s="34">
        <f t="shared" si="6"/>
        <v>0</v>
      </c>
      <c r="J16" s="34">
        <f t="shared" si="6"/>
        <v>0</v>
      </c>
      <c r="K16" s="35">
        <f t="shared" si="6"/>
        <v>600</v>
      </c>
      <c r="L16" s="35">
        <f t="shared" si="6"/>
        <v>0</v>
      </c>
      <c r="M16" s="35">
        <f t="shared" si="6"/>
        <v>0</v>
      </c>
      <c r="N16" s="35">
        <f t="shared" si="6"/>
        <v>600</v>
      </c>
      <c r="O16" s="35">
        <f t="shared" si="6"/>
        <v>0</v>
      </c>
      <c r="P16" s="35">
        <f t="shared" si="6"/>
        <v>0</v>
      </c>
      <c r="Q16" s="35" t="s">
        <v>37</v>
      </c>
      <c r="R16" s="32"/>
    </row>
    <row r="17" s="6" customFormat="1" ht="42" spans="1:240">
      <c r="A17" s="37" t="s">
        <v>49</v>
      </c>
      <c r="B17" s="40">
        <v>1</v>
      </c>
      <c r="C17" s="33" t="s">
        <v>34</v>
      </c>
      <c r="D17" s="33"/>
      <c r="E17" s="32" t="s">
        <v>31</v>
      </c>
      <c r="F17" s="40">
        <v>0.12</v>
      </c>
      <c r="G17" s="33" t="s">
        <v>50</v>
      </c>
      <c r="H17" s="39">
        <v>2025</v>
      </c>
      <c r="I17" s="34"/>
      <c r="J17" s="34"/>
      <c r="K17" s="35">
        <f t="shared" ref="K17:K24" si="7">L17+M17+N17+O17+P17</f>
        <v>600</v>
      </c>
      <c r="L17" s="35"/>
      <c r="M17" s="35"/>
      <c r="N17" s="35">
        <v>600</v>
      </c>
      <c r="O17" s="35"/>
      <c r="P17" s="35"/>
      <c r="Q17" s="35" t="s">
        <v>37</v>
      </c>
      <c r="R17" s="3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row>
    <row r="18" ht="13.5" spans="1:18">
      <c r="A18" s="31" t="s">
        <v>51</v>
      </c>
      <c r="B18" s="34">
        <f>SUM(B19:B19)</f>
        <v>0</v>
      </c>
      <c r="C18" s="33"/>
      <c r="D18" s="33"/>
      <c r="E18" s="32" t="s">
        <v>31</v>
      </c>
      <c r="F18" s="35">
        <f t="shared" ref="F18:P18" si="8">SUM(F19:F19)</f>
        <v>0</v>
      </c>
      <c r="G18" s="41" t="s">
        <v>52</v>
      </c>
      <c r="H18" s="32"/>
      <c r="I18" s="34">
        <f t="shared" si="8"/>
        <v>0</v>
      </c>
      <c r="J18" s="34">
        <f t="shared" si="8"/>
        <v>0</v>
      </c>
      <c r="K18" s="35">
        <f t="shared" si="8"/>
        <v>7060</v>
      </c>
      <c r="L18" s="35">
        <f t="shared" si="8"/>
        <v>0</v>
      </c>
      <c r="M18" s="35">
        <f t="shared" si="8"/>
        <v>0</v>
      </c>
      <c r="N18" s="35">
        <f t="shared" si="8"/>
        <v>7060</v>
      </c>
      <c r="O18" s="35">
        <f t="shared" si="8"/>
        <v>0</v>
      </c>
      <c r="P18" s="35">
        <f t="shared" si="8"/>
        <v>0</v>
      </c>
      <c r="Q18" s="35" t="s">
        <v>37</v>
      </c>
      <c r="R18" s="32"/>
    </row>
    <row r="19" s="6" customFormat="1" ht="21" spans="1:240">
      <c r="A19" s="33" t="s">
        <v>53</v>
      </c>
      <c r="B19" s="40"/>
      <c r="C19" s="33"/>
      <c r="D19" s="33"/>
      <c r="E19" s="32"/>
      <c r="F19" s="32"/>
      <c r="G19" s="33" t="s">
        <v>54</v>
      </c>
      <c r="H19" s="39">
        <v>2025</v>
      </c>
      <c r="I19" s="34"/>
      <c r="J19" s="34"/>
      <c r="K19" s="35">
        <f t="shared" si="7"/>
        <v>7060</v>
      </c>
      <c r="L19" s="35"/>
      <c r="M19" s="35"/>
      <c r="N19" s="35">
        <v>7060</v>
      </c>
      <c r="O19" s="35"/>
      <c r="P19" s="35"/>
      <c r="Q19" s="35" t="s">
        <v>37</v>
      </c>
      <c r="R19" s="3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row>
    <row r="20" ht="13.5" spans="1:18">
      <c r="A20" s="31" t="s">
        <v>55</v>
      </c>
      <c r="B20" s="32">
        <f>B21+B23+B25+B27+B29+B30</f>
        <v>4</v>
      </c>
      <c r="C20" s="33"/>
      <c r="D20" s="32" t="s">
        <v>26</v>
      </c>
      <c r="E20" s="32" t="s">
        <v>26</v>
      </c>
      <c r="F20" s="32" t="s">
        <v>26</v>
      </c>
      <c r="G20" s="33"/>
      <c r="H20" s="32"/>
      <c r="I20" s="32">
        <f t="shared" ref="I20:P20" si="9">I21+I23+I25+I27+I29+I30</f>
        <v>9340</v>
      </c>
      <c r="J20" s="32">
        <f t="shared" si="9"/>
        <v>37360</v>
      </c>
      <c r="K20" s="32">
        <f t="shared" si="9"/>
        <v>7400</v>
      </c>
      <c r="L20" s="32">
        <f t="shared" si="9"/>
        <v>0</v>
      </c>
      <c r="M20" s="32">
        <f t="shared" si="9"/>
        <v>0</v>
      </c>
      <c r="N20" s="32">
        <f t="shared" si="9"/>
        <v>7400</v>
      </c>
      <c r="O20" s="32">
        <f t="shared" si="9"/>
        <v>0</v>
      </c>
      <c r="P20" s="32">
        <f t="shared" si="9"/>
        <v>0</v>
      </c>
      <c r="Q20" s="35" t="s">
        <v>37</v>
      </c>
      <c r="R20" s="32"/>
    </row>
    <row r="21" ht="13.5" spans="1:18">
      <c r="A21" s="31" t="s">
        <v>56</v>
      </c>
      <c r="B21" s="40">
        <v>1</v>
      </c>
      <c r="C21" s="32"/>
      <c r="D21" s="32"/>
      <c r="E21" s="32" t="s">
        <v>57</v>
      </c>
      <c r="F21" s="32">
        <v>1</v>
      </c>
      <c r="G21" s="33" t="s">
        <v>58</v>
      </c>
      <c r="H21" s="32"/>
      <c r="I21" s="34">
        <v>2340</v>
      </c>
      <c r="J21" s="34">
        <f>I21*4</f>
        <v>9360</v>
      </c>
      <c r="K21" s="35">
        <f t="shared" si="7"/>
        <v>3600</v>
      </c>
      <c r="L21" s="35"/>
      <c r="M21" s="35"/>
      <c r="N21" s="35">
        <f>SUM(N22)</f>
        <v>3600</v>
      </c>
      <c r="O21" s="35"/>
      <c r="P21" s="35"/>
      <c r="Q21" s="35" t="s">
        <v>37</v>
      </c>
      <c r="R21" s="32"/>
    </row>
    <row r="22" s="6" customFormat="1" ht="31.5" spans="1:240">
      <c r="A22" s="42" t="s">
        <v>59</v>
      </c>
      <c r="B22" s="40">
        <v>1</v>
      </c>
      <c r="C22" s="33" t="s">
        <v>34</v>
      </c>
      <c r="D22" s="32"/>
      <c r="E22" s="32" t="s">
        <v>57</v>
      </c>
      <c r="F22" s="32">
        <v>1</v>
      </c>
      <c r="G22" s="33" t="s">
        <v>60</v>
      </c>
      <c r="H22" s="39">
        <v>2025</v>
      </c>
      <c r="I22" s="34"/>
      <c r="J22" s="34"/>
      <c r="K22" s="35">
        <f t="shared" si="7"/>
        <v>3600</v>
      </c>
      <c r="L22" s="35"/>
      <c r="M22" s="35"/>
      <c r="N22" s="58">
        <v>3600</v>
      </c>
      <c r="O22" s="35"/>
      <c r="P22" s="35"/>
      <c r="Q22" s="35" t="s">
        <v>37</v>
      </c>
      <c r="R22" s="3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row>
    <row r="23" ht="13.5" spans="1:18">
      <c r="A23" s="31" t="s">
        <v>61</v>
      </c>
      <c r="B23" s="40">
        <v>1</v>
      </c>
      <c r="C23" s="32"/>
      <c r="D23" s="32"/>
      <c r="E23" s="32" t="s">
        <v>62</v>
      </c>
      <c r="F23" s="32">
        <v>2</v>
      </c>
      <c r="G23" s="33" t="s">
        <v>63</v>
      </c>
      <c r="H23" s="32"/>
      <c r="I23" s="34">
        <v>3460</v>
      </c>
      <c r="J23" s="34">
        <f t="shared" ref="J23:J28" si="10">I23*4</f>
        <v>13840</v>
      </c>
      <c r="K23" s="35">
        <f t="shared" si="7"/>
        <v>2200</v>
      </c>
      <c r="L23" s="35">
        <f t="shared" ref="L23:P23" si="11">SUM(L24)</f>
        <v>0</v>
      </c>
      <c r="M23" s="35">
        <f t="shared" si="11"/>
        <v>0</v>
      </c>
      <c r="N23" s="35">
        <f t="shared" si="11"/>
        <v>2200</v>
      </c>
      <c r="O23" s="35">
        <f t="shared" si="11"/>
        <v>0</v>
      </c>
      <c r="P23" s="35">
        <f t="shared" si="11"/>
        <v>0</v>
      </c>
      <c r="Q23" s="35" t="s">
        <v>37</v>
      </c>
      <c r="R23" s="32"/>
    </row>
    <row r="24" s="6" customFormat="1" ht="52.5" spans="1:240">
      <c r="A24" s="42" t="s">
        <v>64</v>
      </c>
      <c r="B24" s="40">
        <v>1</v>
      </c>
      <c r="C24" s="33" t="s">
        <v>34</v>
      </c>
      <c r="D24" s="32"/>
      <c r="E24" s="32" t="s">
        <v>62</v>
      </c>
      <c r="F24" s="32">
        <v>2</v>
      </c>
      <c r="G24" s="33" t="s">
        <v>65</v>
      </c>
      <c r="H24" s="39">
        <v>2025</v>
      </c>
      <c r="I24" s="34"/>
      <c r="J24" s="34"/>
      <c r="K24" s="35">
        <f t="shared" si="7"/>
        <v>2200</v>
      </c>
      <c r="L24" s="35"/>
      <c r="M24" s="35"/>
      <c r="N24" s="35">
        <v>2200</v>
      </c>
      <c r="O24" s="35"/>
      <c r="P24" s="35"/>
      <c r="Q24" s="35" t="s">
        <v>37</v>
      </c>
      <c r="R24" s="3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row>
    <row r="25" ht="13.5" spans="1:18">
      <c r="A25" s="31" t="s">
        <v>66</v>
      </c>
      <c r="B25" s="34">
        <f>SUM(B26:B26)</f>
        <v>0</v>
      </c>
      <c r="C25" s="32"/>
      <c r="D25" s="32"/>
      <c r="E25" s="32" t="s">
        <v>57</v>
      </c>
      <c r="F25" s="32">
        <f t="shared" ref="F25:P25" si="12">SUM(F26:F26)</f>
        <v>0</v>
      </c>
      <c r="G25" s="33" t="s">
        <v>67</v>
      </c>
      <c r="H25" s="32"/>
      <c r="I25" s="34">
        <f t="shared" si="12"/>
        <v>0</v>
      </c>
      <c r="J25" s="34">
        <f t="shared" si="12"/>
        <v>0</v>
      </c>
      <c r="K25" s="35">
        <f t="shared" si="12"/>
        <v>1000</v>
      </c>
      <c r="L25" s="35">
        <f t="shared" si="12"/>
        <v>0</v>
      </c>
      <c r="M25" s="35">
        <f t="shared" si="12"/>
        <v>0</v>
      </c>
      <c r="N25" s="35">
        <f t="shared" si="12"/>
        <v>1000</v>
      </c>
      <c r="O25" s="35">
        <f t="shared" si="12"/>
        <v>0</v>
      </c>
      <c r="P25" s="35">
        <f t="shared" si="12"/>
        <v>0</v>
      </c>
      <c r="Q25" s="35" t="s">
        <v>37</v>
      </c>
      <c r="R25" s="32"/>
    </row>
    <row r="26" s="6" customFormat="1" ht="21" spans="1:240">
      <c r="A26" s="33" t="s">
        <v>68</v>
      </c>
      <c r="B26" s="40"/>
      <c r="C26" s="33"/>
      <c r="D26" s="32"/>
      <c r="E26" s="32"/>
      <c r="F26" s="32"/>
      <c r="G26" s="33" t="s">
        <v>69</v>
      </c>
      <c r="H26" s="39">
        <v>2025</v>
      </c>
      <c r="I26" s="34"/>
      <c r="J26" s="34"/>
      <c r="K26" s="35">
        <f t="shared" ref="K26:K28" si="13">L26+M26+N26+O26+P26</f>
        <v>1000</v>
      </c>
      <c r="L26" s="35"/>
      <c r="M26" s="35"/>
      <c r="N26" s="35">
        <v>1000</v>
      </c>
      <c r="O26" s="35"/>
      <c r="P26" s="35"/>
      <c r="Q26" s="35" t="s">
        <v>37</v>
      </c>
      <c r="R26" s="3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row>
    <row r="27" ht="13.5" spans="1:18">
      <c r="A27" s="31" t="s">
        <v>70</v>
      </c>
      <c r="B27" s="40">
        <v>1</v>
      </c>
      <c r="C27" s="32"/>
      <c r="D27" s="32"/>
      <c r="E27" s="32" t="s">
        <v>71</v>
      </c>
      <c r="F27" s="32">
        <v>10</v>
      </c>
      <c r="G27" s="33" t="s">
        <v>72</v>
      </c>
      <c r="H27" s="32"/>
      <c r="I27" s="34">
        <v>3540</v>
      </c>
      <c r="J27" s="34">
        <f t="shared" si="10"/>
        <v>14160</v>
      </c>
      <c r="K27" s="35">
        <f t="shared" si="13"/>
        <v>600</v>
      </c>
      <c r="L27" s="35">
        <f t="shared" ref="L27:P27" si="14">SUM(L28)</f>
        <v>0</v>
      </c>
      <c r="M27" s="35">
        <f t="shared" si="14"/>
        <v>0</v>
      </c>
      <c r="N27" s="35">
        <f t="shared" si="14"/>
        <v>600</v>
      </c>
      <c r="O27" s="35">
        <f t="shared" si="14"/>
        <v>0</v>
      </c>
      <c r="P27" s="35">
        <f t="shared" si="14"/>
        <v>0</v>
      </c>
      <c r="Q27" s="35" t="s">
        <v>37</v>
      </c>
      <c r="R27" s="32"/>
    </row>
    <row r="28" s="6" customFormat="1" spans="1:240">
      <c r="A28" s="42" t="s">
        <v>73</v>
      </c>
      <c r="B28" s="40">
        <v>1</v>
      </c>
      <c r="C28" s="33" t="s">
        <v>34</v>
      </c>
      <c r="D28" s="32"/>
      <c r="E28" s="32" t="s">
        <v>71</v>
      </c>
      <c r="F28" s="32">
        <v>10</v>
      </c>
      <c r="G28" s="43" t="s">
        <v>74</v>
      </c>
      <c r="H28" s="39">
        <v>2025</v>
      </c>
      <c r="I28" s="34">
        <v>3540</v>
      </c>
      <c r="J28" s="34">
        <f t="shared" si="10"/>
        <v>14160</v>
      </c>
      <c r="K28" s="35">
        <f t="shared" si="13"/>
        <v>600</v>
      </c>
      <c r="L28" s="35"/>
      <c r="M28" s="35"/>
      <c r="N28" s="35">
        <v>600</v>
      </c>
      <c r="O28" s="35"/>
      <c r="P28" s="35"/>
      <c r="Q28" s="35" t="s">
        <v>37</v>
      </c>
      <c r="R28" s="3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row>
    <row r="29" ht="13.5" spans="1:18">
      <c r="A29" s="31" t="s">
        <v>76</v>
      </c>
      <c r="B29" s="32"/>
      <c r="C29" s="32"/>
      <c r="D29" s="32"/>
      <c r="E29" s="32" t="s">
        <v>31</v>
      </c>
      <c r="F29" s="32"/>
      <c r="G29" s="32"/>
      <c r="H29" s="44"/>
      <c r="I29" s="34"/>
      <c r="J29" s="34"/>
      <c r="K29" s="35"/>
      <c r="L29" s="35"/>
      <c r="M29" s="35"/>
      <c r="N29" s="35"/>
      <c r="O29" s="35"/>
      <c r="P29" s="35"/>
      <c r="Q29" s="35"/>
      <c r="R29" s="32"/>
    </row>
    <row r="30" ht="13.5" spans="1:18">
      <c r="A30" s="31" t="s">
        <v>77</v>
      </c>
      <c r="B30" s="40">
        <v>1</v>
      </c>
      <c r="C30" s="32"/>
      <c r="D30" s="32"/>
      <c r="E30" s="32" t="s">
        <v>78</v>
      </c>
      <c r="F30" s="32"/>
      <c r="G30" s="32"/>
      <c r="H30" s="44"/>
      <c r="I30" s="40"/>
      <c r="J30" s="40"/>
      <c r="K30" s="35"/>
      <c r="L30" s="40"/>
      <c r="M30" s="35"/>
      <c r="N30" s="35"/>
      <c r="O30" s="35"/>
      <c r="P30" s="35"/>
      <c r="Q30" s="35"/>
      <c r="R30" s="32"/>
    </row>
    <row r="31" s="6" customFormat="1" spans="1:240">
      <c r="A31" s="42"/>
      <c r="B31" s="40"/>
      <c r="C31" s="33"/>
      <c r="D31" s="33"/>
      <c r="E31" s="32"/>
      <c r="F31" s="32"/>
      <c r="G31" s="43"/>
      <c r="H31" s="44"/>
      <c r="I31" s="40"/>
      <c r="J31" s="40"/>
      <c r="K31" s="35"/>
      <c r="L31" s="35"/>
      <c r="M31" s="35"/>
      <c r="N31" s="35"/>
      <c r="O31" s="35"/>
      <c r="P31" s="35"/>
      <c r="Q31" s="35"/>
      <c r="R31" s="3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row>
    <row r="32" ht="13.5" spans="1:18">
      <c r="A32" s="31" t="s">
        <v>79</v>
      </c>
      <c r="B32" s="32">
        <f>B33+B36+B38</f>
        <v>4</v>
      </c>
      <c r="C32" s="32"/>
      <c r="D32" s="32"/>
      <c r="E32" s="32" t="s">
        <v>80</v>
      </c>
      <c r="F32" s="32"/>
      <c r="G32" s="32"/>
      <c r="H32" s="44"/>
      <c r="I32" s="32">
        <f t="shared" ref="I32:P32" si="15">I33+I36+I38</f>
        <v>3845</v>
      </c>
      <c r="J32" s="32">
        <f t="shared" si="15"/>
        <v>14780</v>
      </c>
      <c r="K32" s="32">
        <f t="shared" si="15"/>
        <v>7640</v>
      </c>
      <c r="L32" s="32">
        <f t="shared" si="15"/>
        <v>0</v>
      </c>
      <c r="M32" s="32">
        <f t="shared" si="15"/>
        <v>0</v>
      </c>
      <c r="N32" s="35">
        <f t="shared" si="15"/>
        <v>7640</v>
      </c>
      <c r="O32" s="35">
        <f t="shared" si="15"/>
        <v>0</v>
      </c>
      <c r="P32" s="35">
        <f t="shared" si="15"/>
        <v>0</v>
      </c>
      <c r="Q32" s="35" t="s">
        <v>37</v>
      </c>
      <c r="R32" s="32"/>
    </row>
    <row r="33" ht="13.5" spans="1:18">
      <c r="A33" s="31" t="s">
        <v>81</v>
      </c>
      <c r="B33" s="34">
        <f>SUM(B34:B35)</f>
        <v>2</v>
      </c>
      <c r="C33" s="32"/>
      <c r="D33" s="32"/>
      <c r="E33" s="32" t="s">
        <v>80</v>
      </c>
      <c r="F33" s="34">
        <f t="shared" ref="F33:P33" si="16">SUM(F34:F35)</f>
        <v>2</v>
      </c>
      <c r="G33" s="33" t="s">
        <v>82</v>
      </c>
      <c r="H33" s="44"/>
      <c r="I33" s="34">
        <f t="shared" si="16"/>
        <v>0</v>
      </c>
      <c r="J33" s="34">
        <f t="shared" si="16"/>
        <v>0</v>
      </c>
      <c r="K33" s="35">
        <f t="shared" si="16"/>
        <v>6020</v>
      </c>
      <c r="L33" s="35">
        <f t="shared" si="16"/>
        <v>0</v>
      </c>
      <c r="M33" s="35">
        <f t="shared" si="16"/>
        <v>0</v>
      </c>
      <c r="N33" s="35">
        <f t="shared" si="16"/>
        <v>6020</v>
      </c>
      <c r="O33" s="35">
        <f t="shared" si="16"/>
        <v>0</v>
      </c>
      <c r="P33" s="35">
        <f t="shared" si="16"/>
        <v>0</v>
      </c>
      <c r="Q33" s="35" t="s">
        <v>37</v>
      </c>
      <c r="R33" s="32"/>
    </row>
    <row r="34" s="6" customFormat="1" spans="1:240">
      <c r="A34" s="42" t="s">
        <v>83</v>
      </c>
      <c r="B34" s="40">
        <v>1</v>
      </c>
      <c r="C34" s="33"/>
      <c r="D34" s="32"/>
      <c r="E34" s="32" t="s">
        <v>80</v>
      </c>
      <c r="F34" s="32">
        <v>1</v>
      </c>
      <c r="G34" s="42" t="s">
        <v>84</v>
      </c>
      <c r="H34" s="39">
        <v>2025</v>
      </c>
      <c r="I34" s="34"/>
      <c r="J34" s="34"/>
      <c r="K34" s="35">
        <f>L34+M34+N34+O34+P34</f>
        <v>4700</v>
      </c>
      <c r="L34" s="35"/>
      <c r="M34" s="35"/>
      <c r="N34" s="35">
        <v>4700</v>
      </c>
      <c r="O34" s="35"/>
      <c r="P34" s="35"/>
      <c r="Q34" s="35" t="s">
        <v>37</v>
      </c>
      <c r="R34" s="3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row>
    <row r="35" s="6" customFormat="1" ht="31.5" spans="1:240">
      <c r="A35" s="33" t="s">
        <v>85</v>
      </c>
      <c r="B35" s="40">
        <v>1</v>
      </c>
      <c r="C35" s="33"/>
      <c r="D35" s="32"/>
      <c r="E35" s="32" t="s">
        <v>80</v>
      </c>
      <c r="F35" s="32">
        <v>1</v>
      </c>
      <c r="G35" s="33" t="s">
        <v>86</v>
      </c>
      <c r="H35" s="39">
        <v>2025</v>
      </c>
      <c r="I35" s="34"/>
      <c r="J35" s="34"/>
      <c r="K35" s="35">
        <f>L35+M35+N35+O35+P35</f>
        <v>1320</v>
      </c>
      <c r="L35" s="35"/>
      <c r="M35" s="35"/>
      <c r="N35" s="35">
        <v>1320</v>
      </c>
      <c r="O35" s="35"/>
      <c r="P35" s="35"/>
      <c r="Q35" s="35" t="s">
        <v>37</v>
      </c>
      <c r="R35" s="3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row>
    <row r="36" ht="13.5" spans="1:18">
      <c r="A36" s="31" t="s">
        <v>87</v>
      </c>
      <c r="B36" s="34">
        <f>SUM(B37:B37)</f>
        <v>1</v>
      </c>
      <c r="C36" s="32" t="s">
        <v>26</v>
      </c>
      <c r="D36" s="32"/>
      <c r="E36" s="32" t="s">
        <v>80</v>
      </c>
      <c r="F36" s="34">
        <f t="shared" ref="F36:P36" si="17">SUM(F37:F37)</f>
        <v>3</v>
      </c>
      <c r="G36" s="43" t="s">
        <v>88</v>
      </c>
      <c r="H36" s="44"/>
      <c r="I36" s="34">
        <f t="shared" si="17"/>
        <v>200</v>
      </c>
      <c r="J36" s="34">
        <f t="shared" si="17"/>
        <v>200</v>
      </c>
      <c r="K36" s="35">
        <f t="shared" si="17"/>
        <v>20</v>
      </c>
      <c r="L36" s="35">
        <f t="shared" si="17"/>
        <v>0</v>
      </c>
      <c r="M36" s="35">
        <f t="shared" si="17"/>
        <v>0</v>
      </c>
      <c r="N36" s="35">
        <f t="shared" si="17"/>
        <v>20</v>
      </c>
      <c r="O36" s="35">
        <f t="shared" si="17"/>
        <v>0</v>
      </c>
      <c r="P36" s="35">
        <f t="shared" si="17"/>
        <v>0</v>
      </c>
      <c r="Q36" s="35"/>
      <c r="R36" s="32"/>
    </row>
    <row r="37" s="6" customFormat="1" spans="1:240">
      <c r="A37" s="33" t="s">
        <v>89</v>
      </c>
      <c r="B37" s="40">
        <v>1</v>
      </c>
      <c r="C37" s="33" t="s">
        <v>34</v>
      </c>
      <c r="D37" s="32"/>
      <c r="E37" s="32" t="s">
        <v>80</v>
      </c>
      <c r="F37" s="32">
        <v>3</v>
      </c>
      <c r="G37" s="43" t="s">
        <v>90</v>
      </c>
      <c r="H37" s="44">
        <v>2025</v>
      </c>
      <c r="I37" s="34">
        <v>200</v>
      </c>
      <c r="J37" s="34">
        <v>200</v>
      </c>
      <c r="K37" s="35">
        <f>L37+M37+N37+O37+P37</f>
        <v>20</v>
      </c>
      <c r="L37" s="35"/>
      <c r="M37" s="35"/>
      <c r="N37" s="35">
        <v>20</v>
      </c>
      <c r="O37" s="35"/>
      <c r="P37" s="35"/>
      <c r="Q37" s="35" t="s">
        <v>91</v>
      </c>
      <c r="R37" s="3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row>
    <row r="38" ht="13.5" spans="1:18">
      <c r="A38" s="31" t="s">
        <v>92</v>
      </c>
      <c r="B38" s="32">
        <f>SUM(B39:B39)</f>
        <v>1</v>
      </c>
      <c r="C38" s="34">
        <f>SUM(C39:C39)</f>
        <v>0</v>
      </c>
      <c r="D38" s="32"/>
      <c r="E38" s="32" t="s">
        <v>80</v>
      </c>
      <c r="F38" s="32">
        <f>SUM(F39:F39)</f>
        <v>16</v>
      </c>
      <c r="G38" s="45" t="s">
        <v>93</v>
      </c>
      <c r="H38" s="44"/>
      <c r="I38" s="34">
        <f t="shared" ref="I38:P38" si="18">SUM(I39:I39)</f>
        <v>3645</v>
      </c>
      <c r="J38" s="34">
        <f t="shared" si="18"/>
        <v>14580</v>
      </c>
      <c r="K38" s="35">
        <f t="shared" si="18"/>
        <v>1600</v>
      </c>
      <c r="L38" s="35">
        <f t="shared" si="18"/>
        <v>0</v>
      </c>
      <c r="M38" s="35">
        <f t="shared" si="18"/>
        <v>0</v>
      </c>
      <c r="N38" s="35">
        <f t="shared" si="18"/>
        <v>1600</v>
      </c>
      <c r="O38" s="35">
        <f t="shared" si="18"/>
        <v>0</v>
      </c>
      <c r="P38" s="35">
        <f t="shared" si="18"/>
        <v>0</v>
      </c>
      <c r="Q38" s="35"/>
      <c r="R38" s="32"/>
    </row>
    <row r="39" s="6" customFormat="1" spans="1:240">
      <c r="A39" s="45" t="s">
        <v>94</v>
      </c>
      <c r="B39" s="40">
        <v>1</v>
      </c>
      <c r="C39" s="33" t="s">
        <v>34</v>
      </c>
      <c r="D39" s="32"/>
      <c r="E39" s="32" t="s">
        <v>80</v>
      </c>
      <c r="F39" s="32">
        <v>16</v>
      </c>
      <c r="G39" s="33" t="s">
        <v>96</v>
      </c>
      <c r="H39" s="44">
        <v>2025</v>
      </c>
      <c r="I39" s="34">
        <v>3645</v>
      </c>
      <c r="J39" s="34">
        <f>I39*4</f>
        <v>14580</v>
      </c>
      <c r="K39" s="35">
        <f>L39+M39+N39+O39+P39</f>
        <v>1600</v>
      </c>
      <c r="L39" s="35"/>
      <c r="M39" s="35"/>
      <c r="N39" s="35">
        <v>1600</v>
      </c>
      <c r="O39" s="35"/>
      <c r="P39" s="35"/>
      <c r="Q39" s="35" t="s">
        <v>37</v>
      </c>
      <c r="R39" s="3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row>
    <row r="40" ht="13.5" spans="1:18">
      <c r="A40" s="31" t="s">
        <v>97</v>
      </c>
      <c r="B40" s="32">
        <f>B41+B43+B44</f>
        <v>20</v>
      </c>
      <c r="C40" s="32"/>
      <c r="D40" s="32"/>
      <c r="E40" s="32" t="s">
        <v>98</v>
      </c>
      <c r="F40" s="32"/>
      <c r="G40" s="32"/>
      <c r="H40" s="44"/>
      <c r="I40" s="32">
        <f t="shared" ref="I40:P40" si="19">I41+I43+I44</f>
        <v>20</v>
      </c>
      <c r="J40" s="32">
        <f t="shared" si="19"/>
        <v>80</v>
      </c>
      <c r="K40" s="35">
        <f t="shared" si="19"/>
        <v>200</v>
      </c>
      <c r="L40" s="35">
        <f t="shared" si="19"/>
        <v>0</v>
      </c>
      <c r="M40" s="35">
        <f t="shared" si="19"/>
        <v>0</v>
      </c>
      <c r="N40" s="35">
        <f t="shared" si="19"/>
        <v>200</v>
      </c>
      <c r="O40" s="35">
        <f t="shared" si="19"/>
        <v>0</v>
      </c>
      <c r="P40" s="35">
        <f t="shared" si="19"/>
        <v>0</v>
      </c>
      <c r="Q40" s="35"/>
      <c r="R40" s="32"/>
    </row>
    <row r="41" ht="13.5" spans="1:18">
      <c r="A41" s="31" t="s">
        <v>99</v>
      </c>
      <c r="B41" s="34">
        <f>SUM(B42:B42)</f>
        <v>20</v>
      </c>
      <c r="C41" s="32"/>
      <c r="D41" s="32"/>
      <c r="E41" s="32" t="s">
        <v>98</v>
      </c>
      <c r="F41" s="34">
        <f t="shared" ref="F41:P41" si="20">SUM(F42:F42)</f>
        <v>20</v>
      </c>
      <c r="G41" s="33" t="s">
        <v>100</v>
      </c>
      <c r="H41" s="32"/>
      <c r="I41" s="34">
        <f t="shared" si="20"/>
        <v>20</v>
      </c>
      <c r="J41" s="34">
        <f t="shared" si="20"/>
        <v>80</v>
      </c>
      <c r="K41" s="35">
        <f t="shared" si="20"/>
        <v>200</v>
      </c>
      <c r="L41" s="35">
        <f t="shared" si="20"/>
        <v>0</v>
      </c>
      <c r="M41" s="35">
        <f t="shared" si="20"/>
        <v>0</v>
      </c>
      <c r="N41" s="35">
        <f t="shared" si="20"/>
        <v>200</v>
      </c>
      <c r="O41" s="35">
        <f t="shared" si="20"/>
        <v>0</v>
      </c>
      <c r="P41" s="35">
        <f t="shared" si="20"/>
        <v>0</v>
      </c>
      <c r="Q41" s="35"/>
      <c r="R41" s="32"/>
    </row>
    <row r="42" s="6" customFormat="1" spans="1:240">
      <c r="A42" s="37" t="s">
        <v>101</v>
      </c>
      <c r="B42" s="32">
        <v>20</v>
      </c>
      <c r="C42" s="32" t="s">
        <v>34</v>
      </c>
      <c r="D42" s="33"/>
      <c r="E42" s="46" t="s">
        <v>98</v>
      </c>
      <c r="F42" s="32">
        <v>20</v>
      </c>
      <c r="G42" s="47" t="s">
        <v>102</v>
      </c>
      <c r="H42" s="32">
        <v>2025</v>
      </c>
      <c r="I42" s="34">
        <v>20</v>
      </c>
      <c r="J42" s="34">
        <f>I42*4</f>
        <v>80</v>
      </c>
      <c r="K42" s="35">
        <f>L42+M42+N42+O42+P42</f>
        <v>200</v>
      </c>
      <c r="L42" s="35"/>
      <c r="M42" s="35"/>
      <c r="N42" s="35">
        <v>200</v>
      </c>
      <c r="O42" s="35"/>
      <c r="P42" s="35"/>
      <c r="Q42" s="35" t="s">
        <v>103</v>
      </c>
      <c r="R42" s="3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row>
    <row r="43" ht="13.5" spans="1:18">
      <c r="A43" s="31" t="s">
        <v>158</v>
      </c>
      <c r="B43" s="34"/>
      <c r="C43" s="32"/>
      <c r="D43" s="32"/>
      <c r="E43" s="32" t="s">
        <v>80</v>
      </c>
      <c r="F43" s="34"/>
      <c r="G43" s="37"/>
      <c r="H43" s="32"/>
      <c r="I43" s="34"/>
      <c r="J43" s="34"/>
      <c r="K43" s="35"/>
      <c r="L43" s="35"/>
      <c r="M43" s="35"/>
      <c r="N43" s="35"/>
      <c r="O43" s="35"/>
      <c r="P43" s="35"/>
      <c r="Q43" s="63"/>
      <c r="R43" s="32"/>
    </row>
    <row r="44" ht="13.5" spans="1:18">
      <c r="A44" s="31" t="s">
        <v>159</v>
      </c>
      <c r="B44" s="34"/>
      <c r="C44" s="32"/>
      <c r="D44" s="32"/>
      <c r="E44" s="32" t="s">
        <v>98</v>
      </c>
      <c r="F44" s="34"/>
      <c r="G44" s="33"/>
      <c r="H44" s="32"/>
      <c r="I44" s="35"/>
      <c r="J44" s="35"/>
      <c r="K44" s="35"/>
      <c r="L44" s="35"/>
      <c r="M44" s="35"/>
      <c r="N44" s="35"/>
      <c r="O44" s="35"/>
      <c r="P44" s="35"/>
      <c r="Q44" s="35"/>
      <c r="R44" s="32"/>
    </row>
    <row r="45" s="7" customFormat="1" spans="1:255">
      <c r="A45" s="31" t="s">
        <v>160</v>
      </c>
      <c r="B45" s="34">
        <f>SUM(B46:B47)</f>
        <v>2</v>
      </c>
      <c r="C45" s="32"/>
      <c r="D45" s="32"/>
      <c r="E45" s="32" t="s">
        <v>161</v>
      </c>
      <c r="F45" s="34">
        <f t="shared" ref="F45:P45" si="21">SUM(F46:F47)</f>
        <v>16000</v>
      </c>
      <c r="G45" s="33" t="s">
        <v>162</v>
      </c>
      <c r="H45" s="32"/>
      <c r="I45" s="34">
        <f t="shared" si="21"/>
        <v>2550</v>
      </c>
      <c r="J45" s="34">
        <f t="shared" si="21"/>
        <v>10200</v>
      </c>
      <c r="K45" s="35">
        <f t="shared" si="21"/>
        <v>2484</v>
      </c>
      <c r="L45" s="35">
        <f t="shared" si="21"/>
        <v>570</v>
      </c>
      <c r="M45" s="35">
        <f t="shared" si="21"/>
        <v>0</v>
      </c>
      <c r="N45" s="35">
        <f t="shared" si="21"/>
        <v>1914</v>
      </c>
      <c r="O45" s="35">
        <f t="shared" si="21"/>
        <v>0</v>
      </c>
      <c r="P45" s="35">
        <f t="shared" si="21"/>
        <v>0</v>
      </c>
      <c r="Q45" s="35"/>
      <c r="R45" s="32"/>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row>
    <row r="46" s="8" customFormat="1" spans="1:255">
      <c r="A46" s="37" t="s">
        <v>163</v>
      </c>
      <c r="B46" s="32">
        <v>1</v>
      </c>
      <c r="C46" s="32" t="s">
        <v>34</v>
      </c>
      <c r="D46" s="32"/>
      <c r="E46" s="32" t="s">
        <v>161</v>
      </c>
      <c r="F46" s="32">
        <v>12000</v>
      </c>
      <c r="G46" s="33" t="s">
        <v>164</v>
      </c>
      <c r="H46" s="32">
        <v>2025</v>
      </c>
      <c r="I46" s="34">
        <v>2350</v>
      </c>
      <c r="J46" s="34">
        <f>I46*4</f>
        <v>9400</v>
      </c>
      <c r="K46" s="35">
        <f>L46+M46+N46+O46+P46</f>
        <v>570</v>
      </c>
      <c r="L46" s="35">
        <v>570</v>
      </c>
      <c r="M46" s="35"/>
      <c r="N46" s="35"/>
      <c r="O46" s="35"/>
      <c r="P46" s="35"/>
      <c r="Q46" s="64" t="s">
        <v>165</v>
      </c>
      <c r="R46" s="3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row>
    <row r="47" s="8" customFormat="1" spans="1:255">
      <c r="A47" s="37" t="s">
        <v>166</v>
      </c>
      <c r="B47" s="32">
        <v>1</v>
      </c>
      <c r="C47" s="32" t="s">
        <v>34</v>
      </c>
      <c r="D47" s="32"/>
      <c r="E47" s="32" t="s">
        <v>161</v>
      </c>
      <c r="F47" s="32">
        <v>4000</v>
      </c>
      <c r="G47" s="33" t="s">
        <v>167</v>
      </c>
      <c r="H47" s="32">
        <v>2025</v>
      </c>
      <c r="I47" s="34">
        <v>200</v>
      </c>
      <c r="J47" s="34">
        <f>I47*4</f>
        <v>800</v>
      </c>
      <c r="K47" s="35">
        <f>L47+M47+N47+O47+P47</f>
        <v>1914</v>
      </c>
      <c r="L47" s="35"/>
      <c r="M47" s="35"/>
      <c r="N47" s="35">
        <v>1914</v>
      </c>
      <c r="O47" s="35"/>
      <c r="P47" s="35"/>
      <c r="Q47" s="35" t="s">
        <v>91</v>
      </c>
      <c r="R47" s="3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row>
    <row r="48" s="5" customFormat="1" spans="1:255">
      <c r="A48" s="48" t="s">
        <v>168</v>
      </c>
      <c r="B48" s="29">
        <f>B49+B51+B55+B57+B62</f>
        <v>11</v>
      </c>
      <c r="C48" s="32"/>
      <c r="D48" s="29"/>
      <c r="E48" s="29" t="s">
        <v>169</v>
      </c>
      <c r="F48" s="29"/>
      <c r="G48" s="29" t="s">
        <v>26</v>
      </c>
      <c r="H48" s="29"/>
      <c r="I48" s="59">
        <f t="shared" ref="I48:P48" si="22">I49+I51+I55+I57+I62</f>
        <v>3675</v>
      </c>
      <c r="J48" s="59">
        <f t="shared" si="22"/>
        <v>14700</v>
      </c>
      <c r="K48" s="55">
        <f t="shared" si="22"/>
        <v>746</v>
      </c>
      <c r="L48" s="55">
        <f t="shared" si="22"/>
        <v>240</v>
      </c>
      <c r="M48" s="55">
        <f t="shared" si="22"/>
        <v>0</v>
      </c>
      <c r="N48" s="55">
        <f t="shared" si="22"/>
        <v>506</v>
      </c>
      <c r="O48" s="55">
        <f t="shared" si="22"/>
        <v>0</v>
      </c>
      <c r="P48" s="55">
        <f t="shared" si="22"/>
        <v>0</v>
      </c>
      <c r="Q48" s="55"/>
      <c r="R48" s="29"/>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5" customFormat="1" spans="1:255">
      <c r="A49" s="31" t="s">
        <v>170</v>
      </c>
      <c r="B49" s="34">
        <f>SUM(B50:B50)</f>
        <v>1</v>
      </c>
      <c r="C49" s="32"/>
      <c r="D49" s="29"/>
      <c r="E49" s="32" t="s">
        <v>169</v>
      </c>
      <c r="F49" s="34">
        <f t="shared" ref="F49:P49" si="23">SUM(F50:F50)</f>
        <v>1000</v>
      </c>
      <c r="G49" s="33" t="s">
        <v>171</v>
      </c>
      <c r="H49" s="32"/>
      <c r="I49" s="34">
        <f t="shared" si="23"/>
        <v>250</v>
      </c>
      <c r="J49" s="34">
        <f t="shared" si="23"/>
        <v>1000</v>
      </c>
      <c r="K49" s="34">
        <f t="shared" si="23"/>
        <v>135</v>
      </c>
      <c r="L49" s="34">
        <f t="shared" si="23"/>
        <v>135</v>
      </c>
      <c r="M49" s="34">
        <f t="shared" si="23"/>
        <v>0</v>
      </c>
      <c r="N49" s="34">
        <f t="shared" si="23"/>
        <v>0</v>
      </c>
      <c r="O49" s="34">
        <f t="shared" si="23"/>
        <v>0</v>
      </c>
      <c r="P49" s="34">
        <f t="shared" si="23"/>
        <v>0</v>
      </c>
      <c r="Q49" s="35"/>
      <c r="R49" s="32"/>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row>
    <row r="50" s="9" customFormat="1" spans="1:255">
      <c r="A50" s="37" t="s">
        <v>172</v>
      </c>
      <c r="B50" s="46">
        <v>1</v>
      </c>
      <c r="C50" s="32" t="s">
        <v>34</v>
      </c>
      <c r="D50" s="29"/>
      <c r="E50" s="32" t="s">
        <v>169</v>
      </c>
      <c r="F50" s="46">
        <v>1000</v>
      </c>
      <c r="G50" s="41" t="s">
        <v>173</v>
      </c>
      <c r="H50" s="46">
        <v>2025</v>
      </c>
      <c r="I50" s="34">
        <v>250</v>
      </c>
      <c r="J50" s="46">
        <v>1000</v>
      </c>
      <c r="K50" s="35">
        <f>L50+M50+N50+O50+P50</f>
        <v>135</v>
      </c>
      <c r="L50" s="35">
        <v>135</v>
      </c>
      <c r="M50" s="35"/>
      <c r="N50" s="35"/>
      <c r="O50" s="35"/>
      <c r="P50" s="35"/>
      <c r="Q50" s="35" t="s">
        <v>91</v>
      </c>
      <c r="R50" s="3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row>
    <row r="51" ht="13.5" spans="1:18">
      <c r="A51" s="31" t="s">
        <v>174</v>
      </c>
      <c r="B51" s="34">
        <f>SUM(B52:B54)</f>
        <v>3</v>
      </c>
      <c r="C51" s="32"/>
      <c r="D51" s="29"/>
      <c r="E51" s="32" t="s">
        <v>169</v>
      </c>
      <c r="F51" s="34">
        <f t="shared" ref="F51:P51" si="24">SUM(F52:F54)</f>
        <v>3100</v>
      </c>
      <c r="G51" s="33" t="s">
        <v>175</v>
      </c>
      <c r="H51" s="32"/>
      <c r="I51" s="34">
        <f t="shared" si="24"/>
        <v>775</v>
      </c>
      <c r="J51" s="34">
        <f t="shared" si="24"/>
        <v>3100</v>
      </c>
      <c r="K51" s="35">
        <f t="shared" si="24"/>
        <v>135</v>
      </c>
      <c r="L51" s="35">
        <f t="shared" si="24"/>
        <v>0</v>
      </c>
      <c r="M51" s="35">
        <f t="shared" si="24"/>
        <v>0</v>
      </c>
      <c r="N51" s="35">
        <f t="shared" si="24"/>
        <v>135</v>
      </c>
      <c r="O51" s="35">
        <f t="shared" si="24"/>
        <v>0</v>
      </c>
      <c r="P51" s="35">
        <f t="shared" si="24"/>
        <v>0</v>
      </c>
      <c r="Q51" s="35"/>
      <c r="R51" s="32"/>
    </row>
    <row r="52" s="6" customFormat="1" spans="1:240">
      <c r="A52" s="37" t="s">
        <v>176</v>
      </c>
      <c r="B52" s="46">
        <v>1</v>
      </c>
      <c r="C52" s="32" t="s">
        <v>34</v>
      </c>
      <c r="D52" s="29"/>
      <c r="E52" s="32" t="s">
        <v>169</v>
      </c>
      <c r="F52" s="46">
        <v>600</v>
      </c>
      <c r="G52" s="41" t="s">
        <v>177</v>
      </c>
      <c r="H52" s="46">
        <v>2025</v>
      </c>
      <c r="I52" s="34">
        <f>J52/4</f>
        <v>150</v>
      </c>
      <c r="J52" s="46">
        <v>600</v>
      </c>
      <c r="K52" s="35">
        <f>L52+M52+N52+O52+P52</f>
        <v>60</v>
      </c>
      <c r="L52" s="35"/>
      <c r="M52" s="35"/>
      <c r="N52" s="46">
        <v>60</v>
      </c>
      <c r="O52" s="35"/>
      <c r="P52" s="35"/>
      <c r="Q52" s="35" t="s">
        <v>91</v>
      </c>
      <c r="R52" s="3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row>
    <row r="53" s="6" customFormat="1" spans="1:240">
      <c r="A53" s="37" t="s">
        <v>178</v>
      </c>
      <c r="B53" s="46">
        <v>1</v>
      </c>
      <c r="C53" s="32" t="s">
        <v>34</v>
      </c>
      <c r="D53" s="29"/>
      <c r="E53" s="32" t="s">
        <v>169</v>
      </c>
      <c r="F53" s="46">
        <v>1500</v>
      </c>
      <c r="G53" s="41" t="s">
        <v>179</v>
      </c>
      <c r="H53" s="46">
        <v>2025</v>
      </c>
      <c r="I53" s="34">
        <f>J53/4</f>
        <v>375</v>
      </c>
      <c r="J53" s="46">
        <v>1500</v>
      </c>
      <c r="K53" s="35">
        <f>L53+M53+N53+O53+P53</f>
        <v>45</v>
      </c>
      <c r="L53" s="35"/>
      <c r="M53" s="35"/>
      <c r="N53" s="35">
        <v>45</v>
      </c>
      <c r="O53" s="35"/>
      <c r="P53" s="35"/>
      <c r="Q53" s="35" t="s">
        <v>91</v>
      </c>
      <c r="R53" s="3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row>
    <row r="54" s="6" customFormat="1" spans="1:240">
      <c r="A54" s="37" t="s">
        <v>180</v>
      </c>
      <c r="B54" s="46">
        <v>1</v>
      </c>
      <c r="C54" s="32" t="s">
        <v>34</v>
      </c>
      <c r="D54" s="29"/>
      <c r="E54" s="32" t="s">
        <v>169</v>
      </c>
      <c r="F54" s="46">
        <v>1000</v>
      </c>
      <c r="G54" s="41" t="s">
        <v>181</v>
      </c>
      <c r="H54" s="46">
        <v>2025</v>
      </c>
      <c r="I54" s="34">
        <f>J54/4</f>
        <v>250</v>
      </c>
      <c r="J54" s="46">
        <v>1000</v>
      </c>
      <c r="K54" s="35">
        <f>L54+M54+N54+O54+P54</f>
        <v>30</v>
      </c>
      <c r="L54" s="35"/>
      <c r="M54" s="35"/>
      <c r="N54" s="35">
        <v>30</v>
      </c>
      <c r="O54" s="35"/>
      <c r="P54" s="35"/>
      <c r="Q54" s="35" t="s">
        <v>91</v>
      </c>
      <c r="R54" s="3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row>
    <row r="55" ht="13.5" spans="1:18">
      <c r="A55" s="31" t="s">
        <v>182</v>
      </c>
      <c r="B55" s="32"/>
      <c r="C55" s="32"/>
      <c r="D55" s="29"/>
      <c r="E55" s="32" t="s">
        <v>169</v>
      </c>
      <c r="F55" s="29"/>
      <c r="G55" s="32"/>
      <c r="H55" s="32"/>
      <c r="I55" s="34"/>
      <c r="J55" s="34"/>
      <c r="K55" s="35"/>
      <c r="L55" s="35"/>
      <c r="M55" s="35"/>
      <c r="N55" s="35"/>
      <c r="O55" s="35"/>
      <c r="P55" s="35"/>
      <c r="Q55" s="35"/>
      <c r="R55" s="32"/>
    </row>
    <row r="56" ht="13.5" spans="1:18">
      <c r="A56" s="31" t="s">
        <v>183</v>
      </c>
      <c r="B56" s="32"/>
      <c r="C56" s="32"/>
      <c r="D56" s="29"/>
      <c r="E56" s="32" t="s">
        <v>169</v>
      </c>
      <c r="F56" s="29"/>
      <c r="G56" s="32"/>
      <c r="H56" s="32"/>
      <c r="I56" s="34"/>
      <c r="J56" s="34"/>
      <c r="K56" s="35"/>
      <c r="L56" s="35"/>
      <c r="M56" s="35"/>
      <c r="N56" s="35"/>
      <c r="O56" s="35"/>
      <c r="P56" s="35"/>
      <c r="Q56" s="35"/>
      <c r="R56" s="32"/>
    </row>
    <row r="57" ht="21" spans="1:18">
      <c r="A57" s="31" t="s">
        <v>184</v>
      </c>
      <c r="B57" s="34">
        <f>SUM(B58:B61)</f>
        <v>4</v>
      </c>
      <c r="C57" s="32"/>
      <c r="D57" s="29"/>
      <c r="E57" s="32" t="s">
        <v>169</v>
      </c>
      <c r="F57" s="34">
        <f t="shared" ref="F57:P57" si="25">SUM(F58:F61)</f>
        <v>6500</v>
      </c>
      <c r="G57" s="33" t="s">
        <v>185</v>
      </c>
      <c r="H57" s="32"/>
      <c r="I57" s="34">
        <f t="shared" si="25"/>
        <v>1625</v>
      </c>
      <c r="J57" s="34">
        <f t="shared" si="25"/>
        <v>6500</v>
      </c>
      <c r="K57" s="35">
        <f t="shared" si="25"/>
        <v>235</v>
      </c>
      <c r="L57" s="35">
        <f t="shared" si="25"/>
        <v>105</v>
      </c>
      <c r="M57" s="35">
        <f t="shared" si="25"/>
        <v>0</v>
      </c>
      <c r="N57" s="35">
        <f t="shared" si="25"/>
        <v>130</v>
      </c>
      <c r="O57" s="35">
        <f t="shared" si="25"/>
        <v>0</v>
      </c>
      <c r="P57" s="35">
        <f t="shared" si="25"/>
        <v>0</v>
      </c>
      <c r="Q57" s="35"/>
      <c r="R57" s="32"/>
    </row>
    <row r="58" s="6" customFormat="1" spans="1:240">
      <c r="A58" s="37" t="s">
        <v>186</v>
      </c>
      <c r="B58" s="46">
        <v>1</v>
      </c>
      <c r="C58" s="32" t="s">
        <v>34</v>
      </c>
      <c r="D58" s="29"/>
      <c r="E58" s="32" t="s">
        <v>169</v>
      </c>
      <c r="F58" s="46">
        <v>3500</v>
      </c>
      <c r="G58" s="41" t="s">
        <v>187</v>
      </c>
      <c r="H58" s="46">
        <v>2025</v>
      </c>
      <c r="I58" s="34">
        <f>J58/4</f>
        <v>875</v>
      </c>
      <c r="J58" s="46">
        <v>3500</v>
      </c>
      <c r="K58" s="35">
        <f>L58+M58+N58+O58+P58</f>
        <v>105</v>
      </c>
      <c r="L58" s="46">
        <v>105</v>
      </c>
      <c r="M58" s="35"/>
      <c r="N58" s="46"/>
      <c r="O58" s="35"/>
      <c r="P58" s="35"/>
      <c r="Q58" s="35" t="s">
        <v>165</v>
      </c>
      <c r="R58" s="3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row>
    <row r="59" s="6" customFormat="1" spans="1:240">
      <c r="A59" s="37" t="s">
        <v>188</v>
      </c>
      <c r="B59" s="46">
        <v>1</v>
      </c>
      <c r="C59" s="32" t="s">
        <v>34</v>
      </c>
      <c r="D59" s="29"/>
      <c r="E59" s="32" t="s">
        <v>169</v>
      </c>
      <c r="F59" s="46">
        <v>1000</v>
      </c>
      <c r="G59" s="49" t="s">
        <v>189</v>
      </c>
      <c r="H59" s="46">
        <v>2025</v>
      </c>
      <c r="I59" s="34">
        <f>J59/4</f>
        <v>250</v>
      </c>
      <c r="J59" s="46">
        <v>1000</v>
      </c>
      <c r="K59" s="35">
        <f>L59+M59+N59+O59+P59</f>
        <v>50</v>
      </c>
      <c r="L59" s="35"/>
      <c r="M59" s="35"/>
      <c r="N59" s="46">
        <v>50</v>
      </c>
      <c r="O59" s="35"/>
      <c r="P59" s="35"/>
      <c r="Q59" s="35" t="s">
        <v>37</v>
      </c>
      <c r="R59" s="3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row>
    <row r="60" s="6" customFormat="1" spans="1:240">
      <c r="A60" s="37" t="s">
        <v>190</v>
      </c>
      <c r="B60" s="46">
        <v>1</v>
      </c>
      <c r="C60" s="32" t="s">
        <v>34</v>
      </c>
      <c r="D60" s="29"/>
      <c r="E60" s="32" t="s">
        <v>169</v>
      </c>
      <c r="F60" s="46">
        <v>1000</v>
      </c>
      <c r="G60" s="33" t="s">
        <v>191</v>
      </c>
      <c r="H60" s="46">
        <v>2025</v>
      </c>
      <c r="I60" s="34">
        <f>J60/4</f>
        <v>250</v>
      </c>
      <c r="J60" s="46">
        <v>1000</v>
      </c>
      <c r="K60" s="35">
        <f>L60+M60+N60+O60+P60</f>
        <v>50</v>
      </c>
      <c r="L60" s="35"/>
      <c r="M60" s="35"/>
      <c r="N60" s="46">
        <v>50</v>
      </c>
      <c r="O60" s="35"/>
      <c r="P60" s="35"/>
      <c r="Q60" s="35" t="s">
        <v>91</v>
      </c>
      <c r="R60" s="3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row>
    <row r="61" s="6" customFormat="1" spans="1:240">
      <c r="A61" s="37" t="s">
        <v>192</v>
      </c>
      <c r="B61" s="46">
        <v>1</v>
      </c>
      <c r="C61" s="32" t="s">
        <v>193</v>
      </c>
      <c r="D61" s="32" t="s">
        <v>194</v>
      </c>
      <c r="E61" s="32" t="s">
        <v>169</v>
      </c>
      <c r="F61" s="46">
        <v>1000</v>
      </c>
      <c r="G61" s="41" t="s">
        <v>195</v>
      </c>
      <c r="H61" s="46">
        <v>2025</v>
      </c>
      <c r="I61" s="34">
        <f>J61/4</f>
        <v>250</v>
      </c>
      <c r="J61" s="46">
        <v>1000</v>
      </c>
      <c r="K61" s="35">
        <f>L61+M61+N61+O61+P61</f>
        <v>30</v>
      </c>
      <c r="L61" s="35"/>
      <c r="M61" s="35"/>
      <c r="N61" s="46">
        <v>30</v>
      </c>
      <c r="O61" s="35"/>
      <c r="P61" s="35"/>
      <c r="Q61" s="35" t="s">
        <v>91</v>
      </c>
      <c r="R61" s="3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row>
    <row r="62" ht="13.5" spans="1:18">
      <c r="A62" s="31" t="s">
        <v>196</v>
      </c>
      <c r="B62" s="34">
        <f>SUM(B63:B65)</f>
        <v>3</v>
      </c>
      <c r="C62" s="32"/>
      <c r="D62" s="29"/>
      <c r="E62" s="32" t="s">
        <v>169</v>
      </c>
      <c r="F62" s="34">
        <f t="shared" ref="F62:P62" si="26">SUM(F63:F65)</f>
        <v>4100</v>
      </c>
      <c r="G62" s="33" t="s">
        <v>197</v>
      </c>
      <c r="H62" s="32"/>
      <c r="I62" s="34">
        <f t="shared" si="26"/>
        <v>1025</v>
      </c>
      <c r="J62" s="34">
        <f t="shared" si="26"/>
        <v>4100</v>
      </c>
      <c r="K62" s="35">
        <f t="shared" si="26"/>
        <v>241</v>
      </c>
      <c r="L62" s="35">
        <f t="shared" si="26"/>
        <v>0</v>
      </c>
      <c r="M62" s="35">
        <f t="shared" si="26"/>
        <v>0</v>
      </c>
      <c r="N62" s="35">
        <f t="shared" si="26"/>
        <v>241</v>
      </c>
      <c r="O62" s="35">
        <f t="shared" si="26"/>
        <v>0</v>
      </c>
      <c r="P62" s="35">
        <f t="shared" si="26"/>
        <v>0</v>
      </c>
      <c r="Q62" s="35"/>
      <c r="R62" s="32"/>
    </row>
    <row r="63" s="6" customFormat="1" spans="1:240">
      <c r="A63" s="37" t="s">
        <v>198</v>
      </c>
      <c r="B63" s="32">
        <v>1</v>
      </c>
      <c r="C63" s="32" t="s">
        <v>34</v>
      </c>
      <c r="D63" s="32"/>
      <c r="E63" s="32" t="s">
        <v>169</v>
      </c>
      <c r="F63" s="32">
        <v>2000</v>
      </c>
      <c r="G63" s="33" t="s">
        <v>199</v>
      </c>
      <c r="H63" s="32">
        <v>2025</v>
      </c>
      <c r="I63" s="34">
        <f>J63/4</f>
        <v>500</v>
      </c>
      <c r="J63" s="32">
        <v>2000</v>
      </c>
      <c r="K63" s="35">
        <f>L63+M63+N63+O63+P63</f>
        <v>120</v>
      </c>
      <c r="L63" s="32"/>
      <c r="M63" s="32"/>
      <c r="N63" s="32">
        <v>120</v>
      </c>
      <c r="O63" s="35"/>
      <c r="P63" s="35"/>
      <c r="Q63" s="35" t="s">
        <v>91</v>
      </c>
      <c r="R63" s="3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row>
    <row r="64" s="6" customFormat="1" spans="1:240">
      <c r="A64" s="37" t="s">
        <v>200</v>
      </c>
      <c r="B64" s="32">
        <v>1</v>
      </c>
      <c r="C64" s="32" t="s">
        <v>34</v>
      </c>
      <c r="D64" s="32"/>
      <c r="E64" s="32" t="s">
        <v>169</v>
      </c>
      <c r="F64" s="32">
        <v>100</v>
      </c>
      <c r="G64" s="33" t="s">
        <v>201</v>
      </c>
      <c r="H64" s="32">
        <v>2025</v>
      </c>
      <c r="I64" s="34">
        <f>J64/4</f>
        <v>25</v>
      </c>
      <c r="J64" s="32">
        <v>100</v>
      </c>
      <c r="K64" s="35">
        <f>L64+M64+N64+O64+P64</f>
        <v>1</v>
      </c>
      <c r="L64" s="32"/>
      <c r="M64" s="32"/>
      <c r="N64" s="35">
        <v>1</v>
      </c>
      <c r="O64" s="35"/>
      <c r="P64" s="35"/>
      <c r="Q64" s="35" t="s">
        <v>91</v>
      </c>
      <c r="R64" s="3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row>
    <row r="65" s="6" customFormat="1" spans="1:240">
      <c r="A65" s="37" t="s">
        <v>207</v>
      </c>
      <c r="B65" s="46">
        <v>1</v>
      </c>
      <c r="C65" s="32" t="s">
        <v>193</v>
      </c>
      <c r="D65" s="32" t="s">
        <v>194</v>
      </c>
      <c r="E65" s="32" t="s">
        <v>169</v>
      </c>
      <c r="F65" s="46">
        <v>2000</v>
      </c>
      <c r="G65" s="41" t="s">
        <v>199</v>
      </c>
      <c r="H65" s="32">
        <v>2025</v>
      </c>
      <c r="I65" s="34">
        <f>J65/4</f>
        <v>500</v>
      </c>
      <c r="J65" s="46">
        <v>2000</v>
      </c>
      <c r="K65" s="35">
        <f>L65+M65+N65+O65+P65</f>
        <v>120</v>
      </c>
      <c r="L65" s="32"/>
      <c r="M65" s="32"/>
      <c r="N65" s="46">
        <v>120</v>
      </c>
      <c r="O65" s="35"/>
      <c r="P65" s="35"/>
      <c r="Q65" s="35" t="s">
        <v>91</v>
      </c>
      <c r="R65" s="3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row>
    <row r="66" s="5" customFormat="1" spans="1:255">
      <c r="A66" s="48" t="s">
        <v>208</v>
      </c>
      <c r="B66" s="29">
        <f>B67+B69+B70</f>
        <v>3</v>
      </c>
      <c r="C66" s="29"/>
      <c r="D66" s="29"/>
      <c r="E66" s="29" t="s">
        <v>80</v>
      </c>
      <c r="F66" s="29"/>
      <c r="G66" s="29" t="s">
        <v>26</v>
      </c>
      <c r="H66" s="29"/>
      <c r="I66" s="29">
        <f t="shared" ref="I66:P66" si="27">I67+I69+I70</f>
        <v>1851</v>
      </c>
      <c r="J66" s="29">
        <f t="shared" si="27"/>
        <v>7404</v>
      </c>
      <c r="K66" s="55">
        <f t="shared" si="27"/>
        <v>5460</v>
      </c>
      <c r="L66" s="55">
        <f t="shared" si="27"/>
        <v>0</v>
      </c>
      <c r="M66" s="55">
        <f t="shared" si="27"/>
        <v>0</v>
      </c>
      <c r="N66" s="55">
        <f t="shared" si="27"/>
        <v>5420</v>
      </c>
      <c r="O66" s="55">
        <f t="shared" si="27"/>
        <v>40</v>
      </c>
      <c r="P66" s="55">
        <f t="shared" si="27"/>
        <v>0</v>
      </c>
      <c r="Q66" s="55"/>
      <c r="R66" s="29"/>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ht="13.5" spans="1:18">
      <c r="A67" s="31" t="s">
        <v>209</v>
      </c>
      <c r="B67" s="34">
        <f>SUM(B68:B68)</f>
        <v>1</v>
      </c>
      <c r="C67" s="32"/>
      <c r="D67" s="32"/>
      <c r="E67" s="32" t="s">
        <v>80</v>
      </c>
      <c r="F67" s="34">
        <f t="shared" ref="F67:P67" si="28">SUM(F68:F68)</f>
        <v>36</v>
      </c>
      <c r="G67" s="41" t="s">
        <v>210</v>
      </c>
      <c r="H67" s="32"/>
      <c r="I67" s="34">
        <f t="shared" si="28"/>
        <v>36</v>
      </c>
      <c r="J67" s="34">
        <f t="shared" si="28"/>
        <v>144</v>
      </c>
      <c r="K67" s="35">
        <f t="shared" si="28"/>
        <v>5400</v>
      </c>
      <c r="L67" s="35">
        <f t="shared" si="28"/>
        <v>0</v>
      </c>
      <c r="M67" s="35">
        <f t="shared" si="28"/>
        <v>0</v>
      </c>
      <c r="N67" s="35">
        <f t="shared" si="28"/>
        <v>5400</v>
      </c>
      <c r="O67" s="35">
        <f t="shared" si="28"/>
        <v>0</v>
      </c>
      <c r="P67" s="35">
        <f t="shared" si="28"/>
        <v>0</v>
      </c>
      <c r="Q67" s="35"/>
      <c r="R67" s="32"/>
    </row>
    <row r="68" s="6" customFormat="1" spans="1:240">
      <c r="A68" s="37" t="s">
        <v>211</v>
      </c>
      <c r="B68" s="32">
        <v>1</v>
      </c>
      <c r="C68" s="32" t="s">
        <v>34</v>
      </c>
      <c r="D68" s="32"/>
      <c r="E68" s="32" t="s">
        <v>80</v>
      </c>
      <c r="F68" s="32">
        <v>36</v>
      </c>
      <c r="G68" s="41" t="s">
        <v>214</v>
      </c>
      <c r="H68" s="32">
        <v>2025</v>
      </c>
      <c r="I68" s="32">
        <v>36</v>
      </c>
      <c r="J68" s="34">
        <f>I68*4</f>
        <v>144</v>
      </c>
      <c r="K68" s="35">
        <f>L68+M68+N68+O68+P68</f>
        <v>5400</v>
      </c>
      <c r="L68" s="35"/>
      <c r="M68" s="35"/>
      <c r="N68" s="35">
        <v>5400</v>
      </c>
      <c r="O68" s="35"/>
      <c r="P68" s="35"/>
      <c r="Q68" s="35" t="s">
        <v>213</v>
      </c>
      <c r="R68" s="3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row>
    <row r="69" ht="13.5" spans="1:18">
      <c r="A69" s="31" t="s">
        <v>215</v>
      </c>
      <c r="B69" s="34"/>
      <c r="C69" s="29"/>
      <c r="D69" s="32"/>
      <c r="E69" s="32" t="s">
        <v>80</v>
      </c>
      <c r="F69" s="34"/>
      <c r="G69" s="33"/>
      <c r="H69" s="32"/>
      <c r="I69" s="34"/>
      <c r="J69" s="34"/>
      <c r="K69" s="34"/>
      <c r="L69" s="34"/>
      <c r="M69" s="34"/>
      <c r="N69" s="34"/>
      <c r="O69" s="34"/>
      <c r="P69" s="34"/>
      <c r="Q69" s="35" t="s">
        <v>213</v>
      </c>
      <c r="R69" s="32"/>
    </row>
    <row r="70" ht="13.5" spans="1:18">
      <c r="A70" s="31" t="s">
        <v>216</v>
      </c>
      <c r="B70" s="34">
        <f>SUM(B71:B72)</f>
        <v>2</v>
      </c>
      <c r="C70" s="29"/>
      <c r="D70" s="32"/>
      <c r="E70" s="32" t="s">
        <v>80</v>
      </c>
      <c r="F70" s="34">
        <f t="shared" ref="F70:P70" si="29">SUM(F71:F72)</f>
        <v>12</v>
      </c>
      <c r="G70" s="33" t="s">
        <v>217</v>
      </c>
      <c r="H70" s="32"/>
      <c r="I70" s="34">
        <f t="shared" si="29"/>
        <v>1815</v>
      </c>
      <c r="J70" s="34">
        <f t="shared" si="29"/>
        <v>7260</v>
      </c>
      <c r="K70" s="35">
        <f t="shared" si="29"/>
        <v>60</v>
      </c>
      <c r="L70" s="35">
        <f t="shared" si="29"/>
        <v>0</v>
      </c>
      <c r="M70" s="35">
        <f t="shared" si="29"/>
        <v>0</v>
      </c>
      <c r="N70" s="35">
        <f t="shared" si="29"/>
        <v>20</v>
      </c>
      <c r="O70" s="35">
        <f t="shared" si="29"/>
        <v>40</v>
      </c>
      <c r="P70" s="35">
        <f t="shared" si="29"/>
        <v>0</v>
      </c>
      <c r="Q70" s="35"/>
      <c r="R70" s="32"/>
    </row>
    <row r="71" s="6" customFormat="1" spans="1:240">
      <c r="A71" s="37" t="s">
        <v>218</v>
      </c>
      <c r="B71" s="32">
        <v>1</v>
      </c>
      <c r="C71" s="33" t="s">
        <v>34</v>
      </c>
      <c r="D71" s="32"/>
      <c r="E71" s="32" t="s">
        <v>80</v>
      </c>
      <c r="F71" s="32">
        <v>2</v>
      </c>
      <c r="G71" s="33" t="s">
        <v>219</v>
      </c>
      <c r="H71" s="32">
        <v>2025</v>
      </c>
      <c r="I71" s="32">
        <v>565</v>
      </c>
      <c r="J71" s="34">
        <f>I71*4</f>
        <v>2260</v>
      </c>
      <c r="K71" s="35">
        <f>L71+M71+N71+O71+P71</f>
        <v>40</v>
      </c>
      <c r="L71" s="35"/>
      <c r="M71" s="35"/>
      <c r="N71" s="35"/>
      <c r="O71" s="35">
        <v>40</v>
      </c>
      <c r="P71" s="35"/>
      <c r="Q71" s="35" t="s">
        <v>213</v>
      </c>
      <c r="R71" s="3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row>
    <row r="72" s="6" customFormat="1" spans="1:240">
      <c r="A72" s="37" t="s">
        <v>220</v>
      </c>
      <c r="B72" s="32">
        <v>1</v>
      </c>
      <c r="C72" s="33" t="s">
        <v>34</v>
      </c>
      <c r="D72" s="32"/>
      <c r="E72" s="32" t="s">
        <v>80</v>
      </c>
      <c r="F72" s="32">
        <v>10</v>
      </c>
      <c r="G72" s="33" t="s">
        <v>221</v>
      </c>
      <c r="H72" s="32">
        <v>2025</v>
      </c>
      <c r="I72" s="32">
        <v>1250</v>
      </c>
      <c r="J72" s="34">
        <f>I72*4</f>
        <v>5000</v>
      </c>
      <c r="K72" s="35">
        <f>L72+M72+N72+O72+P72</f>
        <v>20</v>
      </c>
      <c r="L72" s="35"/>
      <c r="M72" s="35"/>
      <c r="N72" s="35">
        <v>20</v>
      </c>
      <c r="O72" s="35"/>
      <c r="P72" s="35"/>
      <c r="Q72" s="35" t="s">
        <v>222</v>
      </c>
      <c r="R72" s="3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row>
    <row r="73" s="5" customFormat="1" spans="1:255">
      <c r="A73" s="48" t="s">
        <v>223</v>
      </c>
      <c r="B73" s="29">
        <f>B74+B75</f>
        <v>0</v>
      </c>
      <c r="C73" s="32"/>
      <c r="D73" s="29"/>
      <c r="E73" s="29" t="s">
        <v>80</v>
      </c>
      <c r="F73" s="29"/>
      <c r="G73" s="29" t="s">
        <v>26</v>
      </c>
      <c r="H73" s="29"/>
      <c r="I73" s="29">
        <f t="shared" ref="I73:P73" si="30">I74+I75</f>
        <v>0</v>
      </c>
      <c r="J73" s="29">
        <f t="shared" si="30"/>
        <v>0</v>
      </c>
      <c r="K73" s="55">
        <f t="shared" si="30"/>
        <v>0</v>
      </c>
      <c r="L73" s="55">
        <f t="shared" si="30"/>
        <v>0</v>
      </c>
      <c r="M73" s="55">
        <f t="shared" si="30"/>
        <v>0</v>
      </c>
      <c r="N73" s="55">
        <f t="shared" si="30"/>
        <v>0</v>
      </c>
      <c r="O73" s="55">
        <f t="shared" si="30"/>
        <v>0</v>
      </c>
      <c r="P73" s="55">
        <f t="shared" si="30"/>
        <v>0</v>
      </c>
      <c r="Q73" s="55"/>
      <c r="R73" s="29"/>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ht="13.5" spans="1:18">
      <c r="A74" s="31" t="s">
        <v>224</v>
      </c>
      <c r="B74" s="34"/>
      <c r="C74" s="29"/>
      <c r="D74" s="29"/>
      <c r="E74" s="32"/>
      <c r="F74" s="34"/>
      <c r="G74" s="33"/>
      <c r="H74" s="32"/>
      <c r="I74" s="34"/>
      <c r="J74" s="34"/>
      <c r="K74" s="35"/>
      <c r="L74" s="35"/>
      <c r="M74" s="35"/>
      <c r="N74" s="35"/>
      <c r="O74" s="35"/>
      <c r="P74" s="35"/>
      <c r="Q74" s="35"/>
      <c r="R74" s="32"/>
    </row>
    <row r="75" ht="13.5" spans="1:18">
      <c r="A75" s="31" t="s">
        <v>229</v>
      </c>
      <c r="B75" s="32"/>
      <c r="C75" s="29"/>
      <c r="D75" s="29"/>
      <c r="E75" s="32" t="s">
        <v>80</v>
      </c>
      <c r="F75" s="29"/>
      <c r="G75" s="32"/>
      <c r="H75" s="32"/>
      <c r="I75" s="34"/>
      <c r="J75" s="34"/>
      <c r="K75" s="35"/>
      <c r="L75" s="35"/>
      <c r="M75" s="35"/>
      <c r="N75" s="35"/>
      <c r="O75" s="35"/>
      <c r="P75" s="35"/>
      <c r="Q75" s="35"/>
      <c r="R75" s="32"/>
    </row>
    <row r="76" ht="13.5" spans="1:18">
      <c r="A76" s="31" t="s">
        <v>183</v>
      </c>
      <c r="B76" s="32"/>
      <c r="C76" s="32"/>
      <c r="D76" s="29"/>
      <c r="E76" s="32" t="s">
        <v>80</v>
      </c>
      <c r="F76" s="29"/>
      <c r="G76" s="32"/>
      <c r="H76" s="32"/>
      <c r="I76" s="34"/>
      <c r="J76" s="34"/>
      <c r="K76" s="35"/>
      <c r="L76" s="35"/>
      <c r="M76" s="35"/>
      <c r="N76" s="35"/>
      <c r="O76" s="35"/>
      <c r="P76" s="35"/>
      <c r="Q76" s="35"/>
      <c r="R76" s="32"/>
    </row>
    <row r="77" s="5" customFormat="1" spans="1:255">
      <c r="A77" s="48" t="s">
        <v>230</v>
      </c>
      <c r="B77" s="29">
        <f>B78+B80+B82+B84+B85</f>
        <v>9</v>
      </c>
      <c r="C77" s="32"/>
      <c r="D77" s="29" t="s">
        <v>26</v>
      </c>
      <c r="E77" s="29" t="s">
        <v>26</v>
      </c>
      <c r="F77" s="29" t="s">
        <v>26</v>
      </c>
      <c r="G77" s="29" t="s">
        <v>26</v>
      </c>
      <c r="H77" s="29"/>
      <c r="I77" s="29">
        <f t="shared" ref="I77:P77" si="31">I78+I80+I82+I84+I85</f>
        <v>3364</v>
      </c>
      <c r="J77" s="29">
        <f t="shared" si="31"/>
        <v>13276</v>
      </c>
      <c r="K77" s="55">
        <f t="shared" si="31"/>
        <v>1222</v>
      </c>
      <c r="L77" s="55">
        <f t="shared" si="31"/>
        <v>0</v>
      </c>
      <c r="M77" s="55">
        <f t="shared" si="31"/>
        <v>0</v>
      </c>
      <c r="N77" s="55">
        <f t="shared" si="31"/>
        <v>1222</v>
      </c>
      <c r="O77" s="55">
        <f t="shared" si="31"/>
        <v>0</v>
      </c>
      <c r="P77" s="55">
        <f t="shared" si="31"/>
        <v>0</v>
      </c>
      <c r="Q77" s="55"/>
      <c r="R77" s="29"/>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ht="13.5" spans="1:18">
      <c r="A78" s="31" t="s">
        <v>231</v>
      </c>
      <c r="B78" s="34">
        <f>SUM(B79:B79)</f>
        <v>1</v>
      </c>
      <c r="C78" s="32"/>
      <c r="D78" s="29"/>
      <c r="E78" s="32" t="s">
        <v>169</v>
      </c>
      <c r="F78" s="34">
        <f t="shared" ref="F78:P78" si="32">SUM(F79:F79)</f>
        <v>60</v>
      </c>
      <c r="G78" s="33" t="s">
        <v>232</v>
      </c>
      <c r="H78" s="32"/>
      <c r="I78" s="34">
        <f t="shared" si="32"/>
        <v>60</v>
      </c>
      <c r="J78" s="34">
        <f t="shared" si="32"/>
        <v>60</v>
      </c>
      <c r="K78" s="35">
        <f t="shared" si="32"/>
        <v>72</v>
      </c>
      <c r="L78" s="35">
        <f t="shared" si="32"/>
        <v>0</v>
      </c>
      <c r="M78" s="35">
        <f t="shared" si="32"/>
        <v>0</v>
      </c>
      <c r="N78" s="35">
        <f t="shared" si="32"/>
        <v>72</v>
      </c>
      <c r="O78" s="35">
        <f t="shared" si="32"/>
        <v>0</v>
      </c>
      <c r="P78" s="35">
        <f t="shared" si="32"/>
        <v>0</v>
      </c>
      <c r="Q78" s="35"/>
      <c r="R78" s="32"/>
    </row>
    <row r="79" s="10" customFormat="1" spans="1:240">
      <c r="A79" s="37" t="s">
        <v>233</v>
      </c>
      <c r="B79" s="32">
        <v>1</v>
      </c>
      <c r="C79" s="33" t="s">
        <v>34</v>
      </c>
      <c r="D79" s="29"/>
      <c r="E79" s="32" t="s">
        <v>169</v>
      </c>
      <c r="F79" s="32">
        <v>60</v>
      </c>
      <c r="G79" s="33" t="s">
        <v>234</v>
      </c>
      <c r="H79" s="32">
        <v>2025</v>
      </c>
      <c r="I79" s="32">
        <v>60</v>
      </c>
      <c r="J79" s="32">
        <v>60</v>
      </c>
      <c r="K79" s="35">
        <f>J79*1.2</f>
        <v>72</v>
      </c>
      <c r="L79" s="35"/>
      <c r="M79" s="35"/>
      <c r="N79" s="35">
        <f>J79*1.2</f>
        <v>72</v>
      </c>
      <c r="O79" s="35"/>
      <c r="P79" s="35"/>
      <c r="Q79" s="35" t="s">
        <v>122</v>
      </c>
      <c r="R79" s="3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row>
    <row r="80" ht="13.5" spans="1:18">
      <c r="A80" s="31" t="s">
        <v>235</v>
      </c>
      <c r="B80" s="32"/>
      <c r="C80" s="32"/>
      <c r="D80" s="29"/>
      <c r="E80" s="32" t="s">
        <v>80</v>
      </c>
      <c r="F80" s="29"/>
      <c r="G80" s="32"/>
      <c r="H80" s="32"/>
      <c r="I80" s="34"/>
      <c r="J80" s="34"/>
      <c r="K80" s="35"/>
      <c r="L80" s="35"/>
      <c r="M80" s="35"/>
      <c r="N80" s="35"/>
      <c r="O80" s="35"/>
      <c r="P80" s="35"/>
      <c r="Q80" s="35"/>
      <c r="R80" s="32"/>
    </row>
    <row r="81" ht="13.5" spans="1:18">
      <c r="A81" s="31" t="s">
        <v>183</v>
      </c>
      <c r="B81" s="32"/>
      <c r="C81" s="32"/>
      <c r="D81" s="29"/>
      <c r="E81" s="32" t="s">
        <v>80</v>
      </c>
      <c r="F81" s="29"/>
      <c r="G81" s="32"/>
      <c r="H81" s="32"/>
      <c r="I81" s="34"/>
      <c r="J81" s="34"/>
      <c r="K81" s="35"/>
      <c r="L81" s="35"/>
      <c r="M81" s="35"/>
      <c r="N81" s="35"/>
      <c r="O81" s="35"/>
      <c r="P81" s="35"/>
      <c r="Q81" s="35"/>
      <c r="R81" s="32"/>
    </row>
    <row r="82" ht="13.5" spans="1:18">
      <c r="A82" s="31" t="s">
        <v>236</v>
      </c>
      <c r="B82" s="34">
        <f>SUM(B83:B83)</f>
        <v>1</v>
      </c>
      <c r="C82" s="29"/>
      <c r="D82" s="29"/>
      <c r="E82" s="32" t="s">
        <v>31</v>
      </c>
      <c r="F82" s="35">
        <f t="shared" ref="F82:P82" si="33">SUM(F83:F83)</f>
        <v>0.1</v>
      </c>
      <c r="G82" s="33" t="s">
        <v>237</v>
      </c>
      <c r="H82" s="32"/>
      <c r="I82" s="34">
        <f t="shared" si="33"/>
        <v>1652</v>
      </c>
      <c r="J82" s="34">
        <f t="shared" si="33"/>
        <v>6608</v>
      </c>
      <c r="K82" s="35">
        <f t="shared" si="33"/>
        <v>150</v>
      </c>
      <c r="L82" s="35">
        <f t="shared" si="33"/>
        <v>0</v>
      </c>
      <c r="M82" s="35">
        <f t="shared" si="33"/>
        <v>0</v>
      </c>
      <c r="N82" s="35">
        <f t="shared" si="33"/>
        <v>150</v>
      </c>
      <c r="O82" s="35">
        <f t="shared" si="33"/>
        <v>0</v>
      </c>
      <c r="P82" s="35">
        <f t="shared" si="33"/>
        <v>0</v>
      </c>
      <c r="Q82" s="35"/>
      <c r="R82" s="32"/>
    </row>
    <row r="83" s="10" customFormat="1" spans="1:240">
      <c r="A83" s="37" t="s">
        <v>238</v>
      </c>
      <c r="B83" s="32">
        <v>1</v>
      </c>
      <c r="C83" s="33" t="s">
        <v>34</v>
      </c>
      <c r="D83" s="29"/>
      <c r="E83" s="32" t="s">
        <v>31</v>
      </c>
      <c r="F83" s="35">
        <v>0.1</v>
      </c>
      <c r="G83" s="37" t="s">
        <v>239</v>
      </c>
      <c r="H83" s="32">
        <v>2025</v>
      </c>
      <c r="I83" s="34">
        <v>1652</v>
      </c>
      <c r="J83" s="34">
        <f>I83*4</f>
        <v>6608</v>
      </c>
      <c r="K83" s="35">
        <v>150</v>
      </c>
      <c r="L83" s="35"/>
      <c r="M83" s="35"/>
      <c r="N83" s="35">
        <v>150</v>
      </c>
      <c r="O83" s="35"/>
      <c r="P83" s="35"/>
      <c r="Q83" s="35" t="s">
        <v>122</v>
      </c>
      <c r="R83" s="3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row>
    <row r="84" ht="13.5" spans="1:18">
      <c r="A84" s="31" t="s">
        <v>240</v>
      </c>
      <c r="B84" s="32"/>
      <c r="C84" s="29"/>
      <c r="D84" s="29"/>
      <c r="E84" s="32"/>
      <c r="F84" s="29"/>
      <c r="G84" s="33"/>
      <c r="H84" s="32"/>
      <c r="I84" s="34"/>
      <c r="J84" s="34"/>
      <c r="K84" s="34"/>
      <c r="L84" s="34"/>
      <c r="M84" s="34"/>
      <c r="N84" s="34"/>
      <c r="O84" s="34"/>
      <c r="P84" s="34"/>
      <c r="Q84" s="35"/>
      <c r="R84" s="32"/>
    </row>
    <row r="85" ht="13.5" spans="1:18">
      <c r="A85" s="31" t="s">
        <v>248</v>
      </c>
      <c r="B85" s="34">
        <f>SUM(B86:B86)</f>
        <v>7</v>
      </c>
      <c r="C85" s="33"/>
      <c r="D85" s="29"/>
      <c r="E85" s="32" t="s">
        <v>98</v>
      </c>
      <c r="F85" s="34">
        <f t="shared" ref="F85:P85" si="34">SUM(F86:F86)</f>
        <v>7</v>
      </c>
      <c r="G85" s="33" t="s">
        <v>249</v>
      </c>
      <c r="H85" s="32"/>
      <c r="I85" s="34">
        <f t="shared" si="34"/>
        <v>1652</v>
      </c>
      <c r="J85" s="34">
        <f t="shared" si="34"/>
        <v>6608</v>
      </c>
      <c r="K85" s="34">
        <f t="shared" si="34"/>
        <v>1000</v>
      </c>
      <c r="L85" s="34">
        <f t="shared" si="34"/>
        <v>0</v>
      </c>
      <c r="M85" s="34">
        <f t="shared" si="34"/>
        <v>0</v>
      </c>
      <c r="N85" s="34">
        <f t="shared" si="34"/>
        <v>1000</v>
      </c>
      <c r="O85" s="34">
        <f t="shared" si="34"/>
        <v>0</v>
      </c>
      <c r="P85" s="34">
        <f t="shared" si="34"/>
        <v>0</v>
      </c>
      <c r="Q85" s="35"/>
      <c r="R85" s="32"/>
    </row>
    <row r="86" s="11" customFormat="1" spans="1:240">
      <c r="A86" s="65" t="s">
        <v>250</v>
      </c>
      <c r="B86" s="32">
        <v>7</v>
      </c>
      <c r="C86" s="33" t="s">
        <v>34</v>
      </c>
      <c r="D86" s="29"/>
      <c r="E86" s="32" t="s">
        <v>98</v>
      </c>
      <c r="F86" s="32">
        <v>7</v>
      </c>
      <c r="G86" s="65" t="s">
        <v>251</v>
      </c>
      <c r="H86" s="32">
        <v>2025</v>
      </c>
      <c r="I86" s="34">
        <v>1652</v>
      </c>
      <c r="J86" s="34">
        <f>I86*4</f>
        <v>6608</v>
      </c>
      <c r="K86" s="35">
        <v>1000</v>
      </c>
      <c r="L86" s="35"/>
      <c r="M86" s="35"/>
      <c r="N86" s="35">
        <v>1000</v>
      </c>
      <c r="O86" s="35"/>
      <c r="P86" s="35"/>
      <c r="Q86" s="35" t="s">
        <v>122</v>
      </c>
      <c r="R86" s="32"/>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row>
    <row r="87" s="5" customFormat="1" spans="1:255">
      <c r="A87" s="48" t="s">
        <v>252</v>
      </c>
      <c r="B87" s="29">
        <f>B88+B98+B107+B109</f>
        <v>17</v>
      </c>
      <c r="C87" s="29" t="s">
        <v>26</v>
      </c>
      <c r="D87" s="29" t="s">
        <v>26</v>
      </c>
      <c r="E87" s="29" t="s">
        <v>26</v>
      </c>
      <c r="F87" s="29" t="s">
        <v>26</v>
      </c>
      <c r="G87" s="29" t="s">
        <v>26</v>
      </c>
      <c r="H87" s="29"/>
      <c r="I87" s="29">
        <f t="shared" ref="I87:P87" si="35">I88+I98+I107+I109</f>
        <v>18167.25</v>
      </c>
      <c r="J87" s="29">
        <f t="shared" si="35"/>
        <v>72653</v>
      </c>
      <c r="K87" s="55">
        <f t="shared" si="35"/>
        <v>4925.05</v>
      </c>
      <c r="L87" s="55">
        <f t="shared" si="35"/>
        <v>300</v>
      </c>
      <c r="M87" s="55">
        <f t="shared" si="35"/>
        <v>0</v>
      </c>
      <c r="N87" s="55">
        <f t="shared" si="35"/>
        <v>4625.05</v>
      </c>
      <c r="O87" s="55">
        <f t="shared" si="35"/>
        <v>0</v>
      </c>
      <c r="P87" s="55">
        <f t="shared" si="35"/>
        <v>0</v>
      </c>
      <c r="Q87" s="55"/>
      <c r="R87" s="29"/>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row>
    <row r="88" ht="13.5" spans="1:18">
      <c r="A88" s="31" t="s">
        <v>253</v>
      </c>
      <c r="B88" s="32">
        <f>B89+B91+B92+B93</f>
        <v>12</v>
      </c>
      <c r="C88" s="29"/>
      <c r="D88" s="32"/>
      <c r="E88" s="32" t="s">
        <v>26</v>
      </c>
      <c r="F88" s="32" t="s">
        <v>26</v>
      </c>
      <c r="G88" s="32" t="s">
        <v>26</v>
      </c>
      <c r="H88" s="32"/>
      <c r="I88" s="32">
        <f t="shared" ref="I88:P88" si="36">I89+I91+I92+I93</f>
        <v>9214</v>
      </c>
      <c r="J88" s="32">
        <f t="shared" si="36"/>
        <v>36840</v>
      </c>
      <c r="K88" s="32">
        <f t="shared" si="36"/>
        <v>2265.05</v>
      </c>
      <c r="L88" s="32">
        <f t="shared" si="36"/>
        <v>300</v>
      </c>
      <c r="M88" s="32">
        <f t="shared" si="36"/>
        <v>0</v>
      </c>
      <c r="N88" s="32">
        <f t="shared" si="36"/>
        <v>1965.05</v>
      </c>
      <c r="O88" s="32">
        <f t="shared" si="36"/>
        <v>0</v>
      </c>
      <c r="P88" s="32">
        <f t="shared" si="36"/>
        <v>0</v>
      </c>
      <c r="Q88" s="35" t="s">
        <v>134</v>
      </c>
      <c r="R88" s="32"/>
    </row>
    <row r="89" ht="13.5" spans="1:18">
      <c r="A89" s="31" t="s">
        <v>254</v>
      </c>
      <c r="B89" s="34">
        <f>SUM(B90:B90)</f>
        <v>1</v>
      </c>
      <c r="C89" s="29"/>
      <c r="D89" s="29"/>
      <c r="E89" s="32" t="s">
        <v>169</v>
      </c>
      <c r="F89" s="34">
        <f t="shared" ref="F89:P89" si="37">SUM(F90:F90)</f>
        <v>1000</v>
      </c>
      <c r="G89" s="33" t="s">
        <v>255</v>
      </c>
      <c r="H89" s="32"/>
      <c r="I89" s="34">
        <f t="shared" si="37"/>
        <v>254</v>
      </c>
      <c r="J89" s="34">
        <f t="shared" si="37"/>
        <v>1000</v>
      </c>
      <c r="K89" s="35">
        <f t="shared" si="37"/>
        <v>300</v>
      </c>
      <c r="L89" s="35">
        <f t="shared" si="37"/>
        <v>300</v>
      </c>
      <c r="M89" s="35">
        <f t="shared" si="37"/>
        <v>0</v>
      </c>
      <c r="N89" s="35">
        <f t="shared" si="37"/>
        <v>0</v>
      </c>
      <c r="O89" s="35">
        <f t="shared" si="37"/>
        <v>0</v>
      </c>
      <c r="P89" s="35">
        <f t="shared" si="37"/>
        <v>0</v>
      </c>
      <c r="Q89" s="35" t="s">
        <v>134</v>
      </c>
      <c r="R89" s="32"/>
    </row>
    <row r="90" s="6" customFormat="1" spans="1:240">
      <c r="A90" s="37" t="s">
        <v>256</v>
      </c>
      <c r="B90" s="32">
        <v>1</v>
      </c>
      <c r="C90" s="32" t="s">
        <v>34</v>
      </c>
      <c r="D90" s="32"/>
      <c r="E90" s="32" t="s">
        <v>169</v>
      </c>
      <c r="F90" s="32">
        <v>1000</v>
      </c>
      <c r="G90" s="33" t="s">
        <v>257</v>
      </c>
      <c r="H90" s="32">
        <v>2025</v>
      </c>
      <c r="I90" s="34">
        <v>254</v>
      </c>
      <c r="J90" s="32">
        <v>1000</v>
      </c>
      <c r="K90" s="35">
        <f>L90+M90+N90+O90+P90</f>
        <v>300</v>
      </c>
      <c r="L90" s="35">
        <v>300</v>
      </c>
      <c r="M90" s="35"/>
      <c r="N90" s="35"/>
      <c r="O90" s="35"/>
      <c r="P90" s="35"/>
      <c r="Q90" s="35" t="s">
        <v>134</v>
      </c>
      <c r="R90" s="3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row>
    <row r="91" ht="13.5" spans="1:18">
      <c r="A91" s="31" t="s">
        <v>258</v>
      </c>
      <c r="B91" s="34"/>
      <c r="C91" s="29"/>
      <c r="D91" s="29"/>
      <c r="E91" s="32" t="s">
        <v>259</v>
      </c>
      <c r="F91" s="34"/>
      <c r="G91" s="33"/>
      <c r="H91" s="32"/>
      <c r="I91" s="34"/>
      <c r="J91" s="34"/>
      <c r="K91" s="35"/>
      <c r="L91" s="35"/>
      <c r="M91" s="35"/>
      <c r="N91" s="35"/>
      <c r="O91" s="35"/>
      <c r="P91" s="35"/>
      <c r="Q91" s="35" t="s">
        <v>134</v>
      </c>
      <c r="R91" s="32"/>
    </row>
    <row r="92" ht="13.5" spans="1:18">
      <c r="A92" s="31" t="s">
        <v>260</v>
      </c>
      <c r="B92" s="34"/>
      <c r="C92" s="29"/>
      <c r="D92" s="29"/>
      <c r="E92" s="32" t="s">
        <v>259</v>
      </c>
      <c r="F92" s="34"/>
      <c r="G92" s="33"/>
      <c r="H92" s="32"/>
      <c r="I92" s="34"/>
      <c r="J92" s="34"/>
      <c r="K92" s="35"/>
      <c r="L92" s="35"/>
      <c r="M92" s="35"/>
      <c r="N92" s="35"/>
      <c r="O92" s="35"/>
      <c r="P92" s="35"/>
      <c r="Q92" s="35" t="s">
        <v>134</v>
      </c>
      <c r="R92" s="32"/>
    </row>
    <row r="93" ht="13.5" spans="1:18">
      <c r="A93" s="31" t="s">
        <v>261</v>
      </c>
      <c r="B93" s="34">
        <f>SUM(B94:B97)</f>
        <v>11</v>
      </c>
      <c r="C93" s="29"/>
      <c r="D93" s="29"/>
      <c r="E93" s="32" t="s">
        <v>98</v>
      </c>
      <c r="F93" s="34">
        <f t="shared" ref="F93:P93" si="38">SUM(F94:F97)</f>
        <v>11</v>
      </c>
      <c r="G93" s="33" t="s">
        <v>262</v>
      </c>
      <c r="H93" s="32"/>
      <c r="I93" s="34">
        <f t="shared" si="38"/>
        <v>8960</v>
      </c>
      <c r="J93" s="34">
        <f t="shared" si="38"/>
        <v>35840</v>
      </c>
      <c r="K93" s="35">
        <f t="shared" si="38"/>
        <v>1965.05</v>
      </c>
      <c r="L93" s="35">
        <f t="shared" si="38"/>
        <v>0</v>
      </c>
      <c r="M93" s="35">
        <f t="shared" si="38"/>
        <v>0</v>
      </c>
      <c r="N93" s="35">
        <f t="shared" si="38"/>
        <v>1965.05</v>
      </c>
      <c r="O93" s="35">
        <f t="shared" si="38"/>
        <v>0</v>
      </c>
      <c r="P93" s="35">
        <f t="shared" si="38"/>
        <v>0</v>
      </c>
      <c r="Q93" s="35" t="s">
        <v>134</v>
      </c>
      <c r="R93" s="32"/>
    </row>
    <row r="94" s="6" customFormat="1" ht="31.5" spans="1:240">
      <c r="A94" s="37" t="s">
        <v>263</v>
      </c>
      <c r="B94" s="40">
        <v>1</v>
      </c>
      <c r="C94" s="33" t="s">
        <v>34</v>
      </c>
      <c r="D94" s="29"/>
      <c r="E94" s="32" t="s">
        <v>98</v>
      </c>
      <c r="F94" s="40">
        <v>1</v>
      </c>
      <c r="G94" s="33" t="s">
        <v>267</v>
      </c>
      <c r="H94" s="40">
        <v>2025</v>
      </c>
      <c r="I94" s="34">
        <f>J94/4</f>
        <v>1050</v>
      </c>
      <c r="J94" s="38">
        <v>4200</v>
      </c>
      <c r="K94" s="35">
        <f>L94+M94+N94+O94+P94</f>
        <v>90.65</v>
      </c>
      <c r="L94" s="35"/>
      <c r="M94" s="35"/>
      <c r="N94" s="35">
        <v>90.65</v>
      </c>
      <c r="O94" s="35"/>
      <c r="P94" s="35"/>
      <c r="Q94" s="35" t="s">
        <v>134</v>
      </c>
      <c r="R94" s="3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row>
    <row r="95" s="6" customFormat="1" ht="31.5" spans="1:240">
      <c r="A95" s="37" t="s">
        <v>268</v>
      </c>
      <c r="B95" s="40">
        <v>2</v>
      </c>
      <c r="C95" s="33" t="s">
        <v>34</v>
      </c>
      <c r="D95" s="29"/>
      <c r="E95" s="32" t="s">
        <v>98</v>
      </c>
      <c r="F95" s="40">
        <v>2</v>
      </c>
      <c r="G95" s="33" t="s">
        <v>271</v>
      </c>
      <c r="H95" s="40">
        <v>2025</v>
      </c>
      <c r="I95" s="34">
        <f>J95/4</f>
        <v>6600</v>
      </c>
      <c r="J95" s="38">
        <v>26400</v>
      </c>
      <c r="K95" s="35">
        <f>L95+M95+N95+O95+P95</f>
        <v>1347</v>
      </c>
      <c r="L95" s="35"/>
      <c r="M95" s="35"/>
      <c r="N95" s="35">
        <v>1347</v>
      </c>
      <c r="O95" s="35"/>
      <c r="P95" s="35"/>
      <c r="Q95" s="35" t="s">
        <v>134</v>
      </c>
      <c r="R95" s="3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row>
    <row r="96" s="6" customFormat="1" ht="31.5" spans="1:240">
      <c r="A96" s="37" t="s">
        <v>272</v>
      </c>
      <c r="B96" s="40">
        <v>3</v>
      </c>
      <c r="C96" s="33" t="s">
        <v>34</v>
      </c>
      <c r="D96" s="29"/>
      <c r="E96" s="32" t="s">
        <v>98</v>
      </c>
      <c r="F96" s="40">
        <v>3</v>
      </c>
      <c r="G96" s="33" t="s">
        <v>277</v>
      </c>
      <c r="H96" s="40">
        <v>2025</v>
      </c>
      <c r="I96" s="34">
        <f>J96/4</f>
        <v>677.5</v>
      </c>
      <c r="J96" s="38">
        <v>2710</v>
      </c>
      <c r="K96" s="35">
        <f>L96+M96+N96+O96+P96</f>
        <v>240</v>
      </c>
      <c r="L96" s="35"/>
      <c r="M96" s="35"/>
      <c r="N96" s="35">
        <v>240</v>
      </c>
      <c r="O96" s="35"/>
      <c r="P96" s="35"/>
      <c r="Q96" s="35" t="s">
        <v>134</v>
      </c>
      <c r="R96" s="3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row>
    <row r="97" s="6" customFormat="1" ht="42" spans="1:240">
      <c r="A97" s="37" t="s">
        <v>278</v>
      </c>
      <c r="B97" s="40">
        <v>5</v>
      </c>
      <c r="C97" s="33" t="s">
        <v>34</v>
      </c>
      <c r="D97" s="29"/>
      <c r="E97" s="32" t="s">
        <v>98</v>
      </c>
      <c r="F97" s="40">
        <v>5</v>
      </c>
      <c r="G97" s="33" t="s">
        <v>283</v>
      </c>
      <c r="H97" s="40">
        <v>2025</v>
      </c>
      <c r="I97" s="34">
        <f>J97/4</f>
        <v>632.5</v>
      </c>
      <c r="J97" s="38">
        <v>2530</v>
      </c>
      <c r="K97" s="35">
        <f>L97+M97+N97+O97+P97</f>
        <v>287.4</v>
      </c>
      <c r="L97" s="35"/>
      <c r="M97" s="35"/>
      <c r="N97" s="35">
        <v>287.4</v>
      </c>
      <c r="O97" s="35"/>
      <c r="P97" s="35"/>
      <c r="Q97" s="35" t="s">
        <v>134</v>
      </c>
      <c r="R97" s="3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row>
    <row r="98" ht="13.5" spans="1:18">
      <c r="A98" s="31" t="s">
        <v>284</v>
      </c>
      <c r="B98" s="32">
        <f>B99+B101+B103+B105</f>
        <v>5</v>
      </c>
      <c r="C98" s="29" t="s">
        <v>26</v>
      </c>
      <c r="D98" s="32" t="s">
        <v>26</v>
      </c>
      <c r="E98" s="32" t="s">
        <v>26</v>
      </c>
      <c r="F98" s="32" t="s">
        <v>26</v>
      </c>
      <c r="G98" s="32" t="s">
        <v>26</v>
      </c>
      <c r="H98" s="32"/>
      <c r="I98" s="32">
        <f t="shared" ref="I98:P98" si="39">I99+I101+I103+I105</f>
        <v>8953.25</v>
      </c>
      <c r="J98" s="32">
        <f t="shared" si="39"/>
        <v>35813</v>
      </c>
      <c r="K98" s="32">
        <f t="shared" si="39"/>
        <v>2660</v>
      </c>
      <c r="L98" s="32">
        <f t="shared" si="39"/>
        <v>0</v>
      </c>
      <c r="M98" s="32">
        <f t="shared" si="39"/>
        <v>0</v>
      </c>
      <c r="N98" s="32">
        <f t="shared" si="39"/>
        <v>2660</v>
      </c>
      <c r="O98" s="32">
        <f t="shared" si="39"/>
        <v>0</v>
      </c>
      <c r="P98" s="32">
        <f t="shared" si="39"/>
        <v>0</v>
      </c>
      <c r="Q98" s="35"/>
      <c r="R98" s="32"/>
    </row>
    <row r="99" ht="13.5" spans="1:18">
      <c r="A99" s="31" t="s">
        <v>285</v>
      </c>
      <c r="B99" s="34">
        <f>SUM(B100:B100)</f>
        <v>2</v>
      </c>
      <c r="C99" s="32" t="s">
        <v>26</v>
      </c>
      <c r="D99" s="29"/>
      <c r="E99" s="32" t="s">
        <v>80</v>
      </c>
      <c r="F99" s="34">
        <f t="shared" ref="F99:P99" si="40">SUM(F100:F100)</f>
        <v>2</v>
      </c>
      <c r="G99" s="33" t="s">
        <v>286</v>
      </c>
      <c r="H99" s="32"/>
      <c r="I99" s="34">
        <f t="shared" si="40"/>
        <v>1320</v>
      </c>
      <c r="J99" s="34">
        <f t="shared" si="40"/>
        <v>5280</v>
      </c>
      <c r="K99" s="35">
        <f t="shared" si="40"/>
        <v>500</v>
      </c>
      <c r="L99" s="35">
        <f t="shared" si="40"/>
        <v>0</v>
      </c>
      <c r="M99" s="35">
        <f t="shared" si="40"/>
        <v>0</v>
      </c>
      <c r="N99" s="35">
        <f t="shared" si="40"/>
        <v>500</v>
      </c>
      <c r="O99" s="35">
        <f t="shared" si="40"/>
        <v>0</v>
      </c>
      <c r="P99" s="35">
        <f t="shared" si="40"/>
        <v>0</v>
      </c>
      <c r="Q99" s="35"/>
      <c r="R99" s="32"/>
    </row>
    <row r="100" s="6" customFormat="1" spans="1:240">
      <c r="A100" s="37" t="s">
        <v>287</v>
      </c>
      <c r="B100" s="46">
        <v>2</v>
      </c>
      <c r="C100" s="33" t="s">
        <v>34</v>
      </c>
      <c r="D100" s="29"/>
      <c r="E100" s="32" t="s">
        <v>80</v>
      </c>
      <c r="F100" s="46">
        <v>2</v>
      </c>
      <c r="G100" s="41" t="s">
        <v>288</v>
      </c>
      <c r="H100" s="46">
        <v>2025</v>
      </c>
      <c r="I100" s="34">
        <v>1320</v>
      </c>
      <c r="J100" s="34">
        <f>I100*4</f>
        <v>5280</v>
      </c>
      <c r="K100" s="35">
        <f>L100+M100+N100+O100+P100</f>
        <v>500</v>
      </c>
      <c r="L100" s="35"/>
      <c r="M100" s="35"/>
      <c r="N100" s="35">
        <v>500</v>
      </c>
      <c r="O100" s="35"/>
      <c r="P100" s="35"/>
      <c r="Q100" s="35" t="s">
        <v>289</v>
      </c>
      <c r="R100" s="3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row>
    <row r="101" ht="13.5" spans="1:18">
      <c r="A101" s="31" t="s">
        <v>290</v>
      </c>
      <c r="B101" s="34">
        <f>SUM(B102:B102)</f>
        <v>2</v>
      </c>
      <c r="C101" s="29"/>
      <c r="D101" s="29"/>
      <c r="E101" s="32" t="s">
        <v>98</v>
      </c>
      <c r="F101" s="34">
        <f t="shared" ref="F101:P101" si="41">SUM(F102:F102)</f>
        <v>2</v>
      </c>
      <c r="G101" s="33" t="s">
        <v>291</v>
      </c>
      <c r="H101" s="32"/>
      <c r="I101" s="34">
        <f t="shared" si="41"/>
        <v>2356</v>
      </c>
      <c r="J101" s="34">
        <f t="shared" si="41"/>
        <v>9424</v>
      </c>
      <c r="K101" s="35">
        <f t="shared" si="41"/>
        <v>1000</v>
      </c>
      <c r="L101" s="35">
        <f t="shared" si="41"/>
        <v>0</v>
      </c>
      <c r="M101" s="35">
        <f t="shared" si="41"/>
        <v>0</v>
      </c>
      <c r="N101" s="35">
        <f t="shared" si="41"/>
        <v>1000</v>
      </c>
      <c r="O101" s="35">
        <f t="shared" si="41"/>
        <v>0</v>
      </c>
      <c r="P101" s="35">
        <f t="shared" si="41"/>
        <v>0</v>
      </c>
      <c r="Q101" s="35" t="s">
        <v>289</v>
      </c>
      <c r="R101" s="32"/>
    </row>
    <row r="102" s="6" customFormat="1" spans="1:240">
      <c r="A102" s="37" t="s">
        <v>292</v>
      </c>
      <c r="B102" s="32">
        <v>2</v>
      </c>
      <c r="C102" s="33" t="s">
        <v>34</v>
      </c>
      <c r="D102" s="29"/>
      <c r="E102" s="32" t="s">
        <v>98</v>
      </c>
      <c r="F102" s="32">
        <v>2</v>
      </c>
      <c r="G102" s="41" t="s">
        <v>293</v>
      </c>
      <c r="H102" s="46">
        <v>2025</v>
      </c>
      <c r="I102" s="34">
        <v>2356</v>
      </c>
      <c r="J102" s="34">
        <f>I102*4</f>
        <v>9424</v>
      </c>
      <c r="K102" s="35">
        <f>L102+M102+N102+O102+P102</f>
        <v>1000</v>
      </c>
      <c r="L102" s="35"/>
      <c r="M102" s="35"/>
      <c r="N102" s="35">
        <v>1000</v>
      </c>
      <c r="O102" s="35"/>
      <c r="P102" s="35"/>
      <c r="Q102" s="35" t="s">
        <v>289</v>
      </c>
      <c r="R102" s="3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row>
    <row r="103" ht="13.5" spans="1:18">
      <c r="A103" s="31" t="s">
        <v>294</v>
      </c>
      <c r="B103" s="32"/>
      <c r="C103" s="29"/>
      <c r="D103" s="29"/>
      <c r="E103" s="32" t="s">
        <v>98</v>
      </c>
      <c r="F103" s="29"/>
      <c r="G103" s="32"/>
      <c r="H103" s="32"/>
      <c r="I103" s="34"/>
      <c r="J103" s="34"/>
      <c r="K103" s="35"/>
      <c r="L103" s="35"/>
      <c r="M103" s="35"/>
      <c r="N103" s="35"/>
      <c r="O103" s="35"/>
      <c r="P103" s="35"/>
      <c r="Q103" s="35" t="s">
        <v>289</v>
      </c>
      <c r="R103" s="32"/>
    </row>
    <row r="104" ht="13.5" spans="1:18">
      <c r="A104" s="31" t="s">
        <v>183</v>
      </c>
      <c r="B104" s="32"/>
      <c r="C104" s="29"/>
      <c r="D104" s="29"/>
      <c r="E104" s="32" t="s">
        <v>98</v>
      </c>
      <c r="F104" s="29"/>
      <c r="G104" s="32"/>
      <c r="H104" s="32"/>
      <c r="I104" s="34"/>
      <c r="J104" s="34"/>
      <c r="K104" s="35"/>
      <c r="L104" s="35"/>
      <c r="M104" s="35"/>
      <c r="N104" s="35"/>
      <c r="O104" s="35"/>
      <c r="P104" s="35"/>
      <c r="Q104" s="35" t="s">
        <v>289</v>
      </c>
      <c r="R104" s="32"/>
    </row>
    <row r="105" ht="13.5" spans="1:18">
      <c r="A105" s="31" t="s">
        <v>295</v>
      </c>
      <c r="B105" s="34">
        <f>SUM(B106:B106)</f>
        <v>1</v>
      </c>
      <c r="C105" s="29"/>
      <c r="D105" s="29"/>
      <c r="E105" s="32" t="s">
        <v>98</v>
      </c>
      <c r="F105" s="34">
        <f t="shared" ref="F105:P105" si="42">SUM(F106:F106)</f>
        <v>1</v>
      </c>
      <c r="G105" s="33" t="s">
        <v>296</v>
      </c>
      <c r="H105" s="32"/>
      <c r="I105" s="34">
        <f t="shared" si="42"/>
        <v>5277.25</v>
      </c>
      <c r="J105" s="34">
        <f t="shared" si="42"/>
        <v>21109</v>
      </c>
      <c r="K105" s="35">
        <f t="shared" si="42"/>
        <v>1160</v>
      </c>
      <c r="L105" s="35">
        <f t="shared" si="42"/>
        <v>0</v>
      </c>
      <c r="M105" s="35">
        <f t="shared" si="42"/>
        <v>0</v>
      </c>
      <c r="N105" s="35">
        <f t="shared" si="42"/>
        <v>1160</v>
      </c>
      <c r="O105" s="35">
        <f t="shared" si="42"/>
        <v>0</v>
      </c>
      <c r="P105" s="35">
        <f t="shared" si="42"/>
        <v>0</v>
      </c>
      <c r="Q105" s="35" t="s">
        <v>289</v>
      </c>
      <c r="R105" s="32"/>
    </row>
    <row r="106" s="6" customFormat="1" ht="21" spans="1:240">
      <c r="A106" s="37" t="s">
        <v>297</v>
      </c>
      <c r="B106" s="46">
        <v>1</v>
      </c>
      <c r="C106" s="33" t="s">
        <v>34</v>
      </c>
      <c r="D106" s="29"/>
      <c r="E106" s="32" t="s">
        <v>98</v>
      </c>
      <c r="F106" s="46">
        <v>1</v>
      </c>
      <c r="G106" s="33" t="s">
        <v>298</v>
      </c>
      <c r="H106" s="46">
        <v>2025</v>
      </c>
      <c r="I106" s="34">
        <f>J106/4</f>
        <v>5277.25</v>
      </c>
      <c r="J106" s="34">
        <v>21109</v>
      </c>
      <c r="K106" s="35">
        <f>L106+M106+N106+O106+P106</f>
        <v>1160</v>
      </c>
      <c r="L106" s="35"/>
      <c r="M106" s="35"/>
      <c r="N106" s="35">
        <v>1160</v>
      </c>
      <c r="O106" s="35"/>
      <c r="P106" s="35"/>
      <c r="Q106" s="35" t="s">
        <v>289</v>
      </c>
      <c r="R106" s="3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row>
    <row r="107" ht="13.5" spans="1:18">
      <c r="A107" s="31" t="s">
        <v>299</v>
      </c>
      <c r="B107" s="32"/>
      <c r="C107" s="29"/>
      <c r="D107" s="29"/>
      <c r="E107" s="32" t="s">
        <v>98</v>
      </c>
      <c r="F107" s="29"/>
      <c r="G107" s="32"/>
      <c r="H107" s="32"/>
      <c r="I107" s="34"/>
      <c r="J107" s="34"/>
      <c r="K107" s="35"/>
      <c r="L107" s="35"/>
      <c r="M107" s="35"/>
      <c r="N107" s="35"/>
      <c r="O107" s="35"/>
      <c r="P107" s="35"/>
      <c r="Q107" s="35"/>
      <c r="R107" s="32"/>
    </row>
    <row r="108" ht="13.5" spans="1:18">
      <c r="A108" s="31" t="s">
        <v>183</v>
      </c>
      <c r="B108" s="32"/>
      <c r="C108" s="32" t="s">
        <v>26</v>
      </c>
      <c r="D108" s="29"/>
      <c r="E108" s="32" t="s">
        <v>98</v>
      </c>
      <c r="F108" s="29"/>
      <c r="G108" s="32"/>
      <c r="H108" s="32"/>
      <c r="I108" s="34"/>
      <c r="J108" s="34"/>
      <c r="K108" s="35"/>
      <c r="L108" s="35"/>
      <c r="M108" s="35"/>
      <c r="N108" s="35"/>
      <c r="O108" s="35"/>
      <c r="P108" s="35"/>
      <c r="Q108" s="35"/>
      <c r="R108" s="32"/>
    </row>
    <row r="109" ht="13.5" spans="1:18">
      <c r="A109" s="31" t="s">
        <v>300</v>
      </c>
      <c r="B109" s="32"/>
      <c r="C109" s="29"/>
      <c r="D109" s="29"/>
      <c r="E109" s="32" t="s">
        <v>98</v>
      </c>
      <c r="F109" s="29"/>
      <c r="G109" s="32"/>
      <c r="H109" s="32"/>
      <c r="I109" s="34"/>
      <c r="J109" s="34"/>
      <c r="K109" s="35"/>
      <c r="L109" s="35"/>
      <c r="M109" s="35"/>
      <c r="N109" s="35"/>
      <c r="O109" s="35"/>
      <c r="P109" s="35"/>
      <c r="Q109" s="35"/>
      <c r="R109" s="32"/>
    </row>
    <row r="110" ht="13.5" spans="1:18">
      <c r="A110" s="31" t="s">
        <v>183</v>
      </c>
      <c r="B110" s="32"/>
      <c r="C110" s="29"/>
      <c r="D110" s="29"/>
      <c r="E110" s="32" t="s">
        <v>98</v>
      </c>
      <c r="F110" s="29"/>
      <c r="G110" s="32"/>
      <c r="H110" s="32"/>
      <c r="I110" s="34"/>
      <c r="J110" s="34"/>
      <c r="K110" s="35"/>
      <c r="L110" s="35"/>
      <c r="M110" s="35"/>
      <c r="N110" s="35"/>
      <c r="O110" s="35"/>
      <c r="P110" s="35"/>
      <c r="Q110" s="35"/>
      <c r="R110" s="32"/>
    </row>
    <row r="111" s="5" customFormat="1" spans="1:255">
      <c r="A111" s="48" t="s">
        <v>301</v>
      </c>
      <c r="B111" s="29">
        <f>B112+B114+B116+B118+B120+B127+B129</f>
        <v>25</v>
      </c>
      <c r="C111" s="29"/>
      <c r="D111" s="29" t="s">
        <v>26</v>
      </c>
      <c r="E111" s="29" t="s">
        <v>27</v>
      </c>
      <c r="F111" s="29" t="s">
        <v>26</v>
      </c>
      <c r="G111" s="29" t="s">
        <v>26</v>
      </c>
      <c r="H111" s="29"/>
      <c r="I111" s="29">
        <f t="shared" ref="I111:P111" si="43">I112+I114+I116+I118+I120+I127+I129</f>
        <v>38189</v>
      </c>
      <c r="J111" s="29">
        <f t="shared" si="43"/>
        <v>150314</v>
      </c>
      <c r="K111" s="55">
        <f t="shared" si="43"/>
        <v>19839.81</v>
      </c>
      <c r="L111" s="55">
        <f t="shared" si="43"/>
        <v>3300</v>
      </c>
      <c r="M111" s="55">
        <f t="shared" si="43"/>
        <v>0</v>
      </c>
      <c r="N111" s="55">
        <f t="shared" si="43"/>
        <v>8768.84</v>
      </c>
      <c r="O111" s="55">
        <f t="shared" si="43"/>
        <v>0</v>
      </c>
      <c r="P111" s="55">
        <f t="shared" si="43"/>
        <v>7770.97</v>
      </c>
      <c r="Q111" s="55"/>
      <c r="R111" s="29"/>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row>
    <row r="112" s="12" customFormat="1" spans="1:255">
      <c r="A112" s="31" t="s">
        <v>302</v>
      </c>
      <c r="B112" s="34">
        <f>SUM(B113:B113)</f>
        <v>12</v>
      </c>
      <c r="C112" s="29"/>
      <c r="D112" s="32"/>
      <c r="E112" s="32" t="s">
        <v>303</v>
      </c>
      <c r="F112" s="34">
        <f t="shared" ref="F112:P112" si="44">SUM(F113:F113)</f>
        <v>33.852</v>
      </c>
      <c r="G112" s="33" t="s">
        <v>304</v>
      </c>
      <c r="H112" s="32"/>
      <c r="I112" s="34">
        <f t="shared" si="44"/>
        <v>1132</v>
      </c>
      <c r="J112" s="34">
        <f t="shared" si="44"/>
        <v>4528</v>
      </c>
      <c r="K112" s="35">
        <f t="shared" si="44"/>
        <v>2031.12</v>
      </c>
      <c r="L112" s="35">
        <f t="shared" si="44"/>
        <v>1200</v>
      </c>
      <c r="M112" s="35">
        <f t="shared" si="44"/>
        <v>0</v>
      </c>
      <c r="N112" s="35">
        <f t="shared" si="44"/>
        <v>831.12</v>
      </c>
      <c r="O112" s="35">
        <f t="shared" si="44"/>
        <v>0</v>
      </c>
      <c r="P112" s="35">
        <f t="shared" si="44"/>
        <v>0</v>
      </c>
      <c r="Q112" s="35"/>
      <c r="R112" s="32"/>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row>
    <row r="113" s="13" customFormat="1" spans="1:255">
      <c r="A113" s="37" t="s">
        <v>305</v>
      </c>
      <c r="B113" s="46">
        <v>12</v>
      </c>
      <c r="C113" s="33" t="s">
        <v>34</v>
      </c>
      <c r="D113" s="32"/>
      <c r="E113" s="32" t="s">
        <v>303</v>
      </c>
      <c r="F113" s="46">
        <v>33.852</v>
      </c>
      <c r="G113" s="41" t="s">
        <v>311</v>
      </c>
      <c r="H113" s="46">
        <v>2025</v>
      </c>
      <c r="I113" s="34">
        <v>1132</v>
      </c>
      <c r="J113" s="34">
        <f>I113*4</f>
        <v>4528</v>
      </c>
      <c r="K113" s="35">
        <f>L113+M113+N113+O113+P113</f>
        <v>2031.12</v>
      </c>
      <c r="L113" s="35">
        <v>1200</v>
      </c>
      <c r="M113" s="35"/>
      <c r="N113" s="35">
        <v>831.12</v>
      </c>
      <c r="O113" s="35"/>
      <c r="P113" s="35"/>
      <c r="Q113" s="64" t="s">
        <v>307</v>
      </c>
      <c r="R113" s="3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row>
    <row r="114" s="12" customFormat="1" spans="1:255">
      <c r="A114" s="31" t="s">
        <v>312</v>
      </c>
      <c r="B114" s="34">
        <f>SUM(B115:B115)</f>
        <v>2</v>
      </c>
      <c r="C114" s="29"/>
      <c r="D114" s="32"/>
      <c r="E114" s="32" t="s">
        <v>303</v>
      </c>
      <c r="F114" s="34">
        <f t="shared" ref="F114:P114" si="45">SUM(F115:F115)</f>
        <v>20</v>
      </c>
      <c r="G114" s="33" t="s">
        <v>313</v>
      </c>
      <c r="H114" s="32"/>
      <c r="I114" s="34">
        <f t="shared" si="45"/>
        <v>320</v>
      </c>
      <c r="J114" s="34">
        <f t="shared" si="45"/>
        <v>1280</v>
      </c>
      <c r="K114" s="35">
        <f t="shared" si="45"/>
        <v>600</v>
      </c>
      <c r="L114" s="35">
        <f t="shared" si="45"/>
        <v>600</v>
      </c>
      <c r="M114" s="35">
        <f t="shared" si="45"/>
        <v>0</v>
      </c>
      <c r="N114" s="35">
        <f t="shared" si="45"/>
        <v>0</v>
      </c>
      <c r="O114" s="35">
        <f t="shared" si="45"/>
        <v>0</v>
      </c>
      <c r="P114" s="35">
        <f t="shared" si="45"/>
        <v>0</v>
      </c>
      <c r="Q114" s="35"/>
      <c r="R114" s="32"/>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row>
    <row r="115" s="13" customFormat="1" ht="21" spans="1:255">
      <c r="A115" s="37" t="s">
        <v>314</v>
      </c>
      <c r="B115" s="46">
        <v>2</v>
      </c>
      <c r="C115" s="33" t="s">
        <v>34</v>
      </c>
      <c r="D115" s="32"/>
      <c r="E115" s="32" t="s">
        <v>303</v>
      </c>
      <c r="F115" s="46">
        <v>20</v>
      </c>
      <c r="G115" s="41" t="s">
        <v>315</v>
      </c>
      <c r="H115" s="46">
        <v>2025</v>
      </c>
      <c r="I115" s="34">
        <v>320</v>
      </c>
      <c r="J115" s="34">
        <f>I115*4</f>
        <v>1280</v>
      </c>
      <c r="K115" s="35">
        <f>L115+M115+N115+O115+P115</f>
        <v>600</v>
      </c>
      <c r="L115" s="35">
        <v>600</v>
      </c>
      <c r="M115" s="35"/>
      <c r="N115" s="35"/>
      <c r="O115" s="35"/>
      <c r="P115" s="35"/>
      <c r="Q115" s="64" t="s">
        <v>316</v>
      </c>
      <c r="R115" s="3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row>
    <row r="116" ht="13.5" spans="1:18">
      <c r="A116" s="31" t="s">
        <v>319</v>
      </c>
      <c r="B116" s="34">
        <f>SUM(B117:B117)</f>
        <v>1</v>
      </c>
      <c r="C116" s="29"/>
      <c r="D116" s="29"/>
      <c r="E116" s="32" t="s">
        <v>18</v>
      </c>
      <c r="F116" s="34">
        <f t="shared" ref="F116:P116" si="46">SUM(F117:F117)</f>
        <v>195</v>
      </c>
      <c r="G116" s="33" t="s">
        <v>320</v>
      </c>
      <c r="H116" s="32"/>
      <c r="I116" s="34">
        <f t="shared" si="46"/>
        <v>195</v>
      </c>
      <c r="J116" s="34">
        <f t="shared" si="46"/>
        <v>683</v>
      </c>
      <c r="K116" s="35">
        <f t="shared" si="46"/>
        <v>195</v>
      </c>
      <c r="L116" s="35">
        <f t="shared" si="46"/>
        <v>0</v>
      </c>
      <c r="M116" s="35">
        <f t="shared" si="46"/>
        <v>0</v>
      </c>
      <c r="N116" s="35">
        <f t="shared" si="46"/>
        <v>195</v>
      </c>
      <c r="O116" s="35">
        <f t="shared" si="46"/>
        <v>0</v>
      </c>
      <c r="P116" s="35">
        <f t="shared" si="46"/>
        <v>0</v>
      </c>
      <c r="Q116" s="35"/>
      <c r="R116" s="32"/>
    </row>
    <row r="117" s="6" customFormat="1" spans="1:240">
      <c r="A117" s="37" t="s">
        <v>321</v>
      </c>
      <c r="B117" s="40">
        <v>1</v>
      </c>
      <c r="C117" s="33" t="s">
        <v>34</v>
      </c>
      <c r="D117" s="29"/>
      <c r="E117" s="32" t="s">
        <v>18</v>
      </c>
      <c r="F117" s="32">
        <v>195</v>
      </c>
      <c r="G117" s="33" t="s">
        <v>325</v>
      </c>
      <c r="H117" s="32">
        <v>2025</v>
      </c>
      <c r="I117" s="32">
        <v>195</v>
      </c>
      <c r="J117" s="34">
        <v>683</v>
      </c>
      <c r="K117" s="35">
        <v>195</v>
      </c>
      <c r="L117" s="35"/>
      <c r="M117" s="35"/>
      <c r="N117" s="35">
        <v>195</v>
      </c>
      <c r="O117" s="35"/>
      <c r="P117" s="35"/>
      <c r="Q117" s="64" t="s">
        <v>323</v>
      </c>
      <c r="R117" s="3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row>
    <row r="118" ht="13.5" spans="1:18">
      <c r="A118" s="31" t="s">
        <v>326</v>
      </c>
      <c r="B118" s="34">
        <f>SUM(B119:B119)</f>
        <v>3</v>
      </c>
      <c r="C118" s="29"/>
      <c r="D118" s="29"/>
      <c r="E118" s="32" t="s">
        <v>98</v>
      </c>
      <c r="F118" s="34">
        <f t="shared" ref="F118:P118" si="47">SUM(F119:F119)</f>
        <v>3</v>
      </c>
      <c r="G118" s="33" t="s">
        <v>327</v>
      </c>
      <c r="H118" s="32"/>
      <c r="I118" s="34">
        <f t="shared" si="47"/>
        <v>3250</v>
      </c>
      <c r="J118" s="34">
        <f t="shared" si="47"/>
        <v>11375</v>
      </c>
      <c r="K118" s="35">
        <f t="shared" si="47"/>
        <v>8613.69</v>
      </c>
      <c r="L118" s="35">
        <f t="shared" si="47"/>
        <v>0</v>
      </c>
      <c r="M118" s="35">
        <f t="shared" si="47"/>
        <v>0</v>
      </c>
      <c r="N118" s="35">
        <f t="shared" si="47"/>
        <v>7742.72</v>
      </c>
      <c r="O118" s="35">
        <f t="shared" si="47"/>
        <v>0</v>
      </c>
      <c r="P118" s="35">
        <f t="shared" si="47"/>
        <v>870.97</v>
      </c>
      <c r="Q118" s="35"/>
      <c r="R118" s="32"/>
    </row>
    <row r="119" s="6" customFormat="1" ht="73.5" spans="1:240">
      <c r="A119" s="37" t="s">
        <v>328</v>
      </c>
      <c r="B119" s="40">
        <v>3</v>
      </c>
      <c r="C119" s="33" t="s">
        <v>34</v>
      </c>
      <c r="D119" s="29"/>
      <c r="E119" s="32" t="s">
        <v>98</v>
      </c>
      <c r="F119" s="40">
        <v>3</v>
      </c>
      <c r="G119" s="33" t="s">
        <v>329</v>
      </c>
      <c r="H119" s="40">
        <v>2025</v>
      </c>
      <c r="I119" s="34">
        <v>3250</v>
      </c>
      <c r="J119" s="34">
        <f>I119*3.5</f>
        <v>11375</v>
      </c>
      <c r="K119" s="35">
        <f>L119+M119+N119+O119+P119</f>
        <v>8613.69</v>
      </c>
      <c r="L119" s="35"/>
      <c r="M119" s="35"/>
      <c r="N119" s="35">
        <v>7742.72</v>
      </c>
      <c r="O119" s="35"/>
      <c r="P119" s="35">
        <v>870.97</v>
      </c>
      <c r="Q119" s="64" t="s">
        <v>330</v>
      </c>
      <c r="R119" s="3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row>
    <row r="120" ht="13.5" spans="1:18">
      <c r="A120" s="31" t="s">
        <v>331</v>
      </c>
      <c r="B120" s="32">
        <f>B121+B123+B125</f>
        <v>0</v>
      </c>
      <c r="C120" s="29"/>
      <c r="D120" s="29"/>
      <c r="E120" s="32" t="s">
        <v>98</v>
      </c>
      <c r="F120" s="29"/>
      <c r="G120" s="32"/>
      <c r="H120" s="32"/>
      <c r="I120" s="32">
        <f t="shared" ref="I120:P120" si="48">I121+I123+I125</f>
        <v>0</v>
      </c>
      <c r="J120" s="32">
        <f t="shared" si="48"/>
        <v>0</v>
      </c>
      <c r="K120" s="35">
        <f t="shared" si="48"/>
        <v>0</v>
      </c>
      <c r="L120" s="35">
        <f t="shared" si="48"/>
        <v>0</v>
      </c>
      <c r="M120" s="35">
        <f t="shared" si="48"/>
        <v>0</v>
      </c>
      <c r="N120" s="35">
        <f t="shared" si="48"/>
        <v>0</v>
      </c>
      <c r="O120" s="35">
        <f t="shared" si="48"/>
        <v>0</v>
      </c>
      <c r="P120" s="35">
        <f t="shared" si="48"/>
        <v>0</v>
      </c>
      <c r="Q120" s="35"/>
      <c r="R120" s="32"/>
    </row>
    <row r="121" ht="13.5" spans="1:18">
      <c r="A121" s="31" t="s">
        <v>332</v>
      </c>
      <c r="B121" s="34"/>
      <c r="C121" s="29"/>
      <c r="D121" s="29"/>
      <c r="E121" s="32"/>
      <c r="F121" s="34"/>
      <c r="G121" s="33"/>
      <c r="H121" s="32"/>
      <c r="I121" s="34"/>
      <c r="J121" s="34"/>
      <c r="K121" s="35"/>
      <c r="L121" s="35"/>
      <c r="M121" s="35"/>
      <c r="N121" s="35"/>
      <c r="O121" s="35"/>
      <c r="P121" s="35"/>
      <c r="Q121" s="35"/>
      <c r="R121" s="32"/>
    </row>
    <row r="122" s="5" customFormat="1" spans="1:255">
      <c r="A122" s="31" t="s">
        <v>183</v>
      </c>
      <c r="B122" s="32"/>
      <c r="C122" s="32"/>
      <c r="D122" s="29"/>
      <c r="E122" s="32" t="s">
        <v>98</v>
      </c>
      <c r="F122" s="29"/>
      <c r="G122" s="32"/>
      <c r="H122" s="32"/>
      <c r="I122" s="34"/>
      <c r="J122" s="34"/>
      <c r="K122" s="35"/>
      <c r="L122" s="35"/>
      <c r="M122" s="35"/>
      <c r="N122" s="35"/>
      <c r="O122" s="35"/>
      <c r="P122" s="35"/>
      <c r="Q122" s="35"/>
      <c r="R122" s="32"/>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row>
    <row r="123" ht="13.5" spans="1:18">
      <c r="A123" s="31" t="s">
        <v>340</v>
      </c>
      <c r="B123" s="32"/>
      <c r="C123" s="29"/>
      <c r="D123" s="29"/>
      <c r="E123" s="32" t="s">
        <v>98</v>
      </c>
      <c r="F123" s="29"/>
      <c r="G123" s="32"/>
      <c r="H123" s="32"/>
      <c r="I123" s="34"/>
      <c r="J123" s="34"/>
      <c r="K123" s="35"/>
      <c r="L123" s="35"/>
      <c r="M123" s="35"/>
      <c r="N123" s="35"/>
      <c r="O123" s="35"/>
      <c r="P123" s="35"/>
      <c r="Q123" s="35"/>
      <c r="R123" s="32"/>
    </row>
    <row r="124" s="5" customFormat="1" spans="1:255">
      <c r="A124" s="31" t="s">
        <v>183</v>
      </c>
      <c r="B124" s="32"/>
      <c r="C124" s="32"/>
      <c r="D124" s="29"/>
      <c r="E124" s="32" t="s">
        <v>98</v>
      </c>
      <c r="F124" s="29"/>
      <c r="G124" s="32"/>
      <c r="H124" s="32"/>
      <c r="I124" s="34"/>
      <c r="J124" s="34"/>
      <c r="K124" s="35"/>
      <c r="L124" s="35"/>
      <c r="M124" s="35"/>
      <c r="N124" s="35"/>
      <c r="O124" s="35"/>
      <c r="P124" s="35"/>
      <c r="Q124" s="35"/>
      <c r="R124" s="32"/>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row>
    <row r="125" ht="13.5" spans="1:18">
      <c r="A125" s="31" t="s">
        <v>341</v>
      </c>
      <c r="B125" s="32"/>
      <c r="C125" s="29"/>
      <c r="D125" s="29"/>
      <c r="E125" s="32" t="s">
        <v>98</v>
      </c>
      <c r="F125" s="29"/>
      <c r="G125" s="32"/>
      <c r="H125" s="32"/>
      <c r="I125" s="34"/>
      <c r="J125" s="34"/>
      <c r="K125" s="35"/>
      <c r="L125" s="35"/>
      <c r="M125" s="35"/>
      <c r="N125" s="35"/>
      <c r="O125" s="35"/>
      <c r="P125" s="35"/>
      <c r="Q125" s="35"/>
      <c r="R125" s="32"/>
    </row>
    <row r="126" s="5" customFormat="1" spans="1:255">
      <c r="A126" s="31" t="s">
        <v>183</v>
      </c>
      <c r="B126" s="32"/>
      <c r="C126" s="29"/>
      <c r="D126" s="29"/>
      <c r="E126" s="32" t="s">
        <v>98</v>
      </c>
      <c r="F126" s="29"/>
      <c r="G126" s="32"/>
      <c r="H126" s="32"/>
      <c r="I126" s="34"/>
      <c r="J126" s="34"/>
      <c r="K126" s="35"/>
      <c r="L126" s="35"/>
      <c r="M126" s="35"/>
      <c r="N126" s="35"/>
      <c r="O126" s="35"/>
      <c r="P126" s="35"/>
      <c r="Q126" s="35"/>
      <c r="R126" s="32"/>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row>
    <row r="127" s="12" customFormat="1" spans="1:255">
      <c r="A127" s="31" t="s">
        <v>342</v>
      </c>
      <c r="B127" s="32"/>
      <c r="C127" s="29"/>
      <c r="D127" s="29"/>
      <c r="E127" s="32" t="s">
        <v>98</v>
      </c>
      <c r="F127" s="29"/>
      <c r="G127" s="32"/>
      <c r="H127" s="32"/>
      <c r="I127" s="34"/>
      <c r="J127" s="34"/>
      <c r="K127" s="35"/>
      <c r="L127" s="35"/>
      <c r="M127" s="35"/>
      <c r="N127" s="35"/>
      <c r="O127" s="35"/>
      <c r="P127" s="35"/>
      <c r="Q127" s="35"/>
      <c r="R127" s="32"/>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row>
    <row r="128" s="5" customFormat="1" spans="1:255">
      <c r="A128" s="31" t="s">
        <v>183</v>
      </c>
      <c r="B128" s="32"/>
      <c r="C128" s="29"/>
      <c r="D128" s="29"/>
      <c r="E128" s="32" t="s">
        <v>98</v>
      </c>
      <c r="F128" s="29"/>
      <c r="G128" s="32"/>
      <c r="H128" s="32"/>
      <c r="I128" s="34"/>
      <c r="J128" s="34"/>
      <c r="K128" s="35"/>
      <c r="L128" s="35"/>
      <c r="M128" s="35"/>
      <c r="N128" s="35"/>
      <c r="O128" s="35"/>
      <c r="P128" s="35"/>
      <c r="Q128" s="35"/>
      <c r="R128" s="32"/>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row>
    <row r="129" s="5" customFormat="1" spans="1:255">
      <c r="A129" s="31" t="s">
        <v>343</v>
      </c>
      <c r="B129" s="34">
        <f>SUM(B130:B135)</f>
        <v>7</v>
      </c>
      <c r="C129" s="29"/>
      <c r="D129" s="29"/>
      <c r="E129" s="32" t="s">
        <v>98</v>
      </c>
      <c r="F129" s="34">
        <f t="shared" ref="F129:P129" si="49">SUM(F130:F135)</f>
        <v>5.55</v>
      </c>
      <c r="G129" s="33" t="s">
        <v>344</v>
      </c>
      <c r="H129" s="32"/>
      <c r="I129" s="34">
        <f t="shared" si="49"/>
        <v>33292</v>
      </c>
      <c r="J129" s="34">
        <f t="shared" si="49"/>
        <v>132448</v>
      </c>
      <c r="K129" s="35">
        <f t="shared" si="49"/>
        <v>8400</v>
      </c>
      <c r="L129" s="35">
        <f t="shared" si="49"/>
        <v>1500</v>
      </c>
      <c r="M129" s="35">
        <f t="shared" si="49"/>
        <v>0</v>
      </c>
      <c r="N129" s="35">
        <f t="shared" si="49"/>
        <v>0</v>
      </c>
      <c r="O129" s="35">
        <f t="shared" si="49"/>
        <v>0</v>
      </c>
      <c r="P129" s="35">
        <f t="shared" si="49"/>
        <v>6900</v>
      </c>
      <c r="Q129" s="35"/>
      <c r="R129" s="32"/>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row>
    <row r="130" s="9" customFormat="1" ht="21" spans="1:255">
      <c r="A130" s="37" t="s">
        <v>345</v>
      </c>
      <c r="B130" s="40">
        <v>2</v>
      </c>
      <c r="C130" s="33" t="s">
        <v>34</v>
      </c>
      <c r="D130" s="29"/>
      <c r="E130" s="32" t="s">
        <v>31</v>
      </c>
      <c r="F130" s="40">
        <v>0.55</v>
      </c>
      <c r="G130" s="33" t="s">
        <v>348</v>
      </c>
      <c r="H130" s="40">
        <v>2025</v>
      </c>
      <c r="I130" s="34">
        <v>5620</v>
      </c>
      <c r="J130" s="34">
        <f>I130*4</f>
        <v>22480</v>
      </c>
      <c r="K130" s="35">
        <f t="shared" ref="K130:K135" si="50">L130+M130+N130+O130+P130</f>
        <v>4400</v>
      </c>
      <c r="L130" s="35"/>
      <c r="M130" s="35"/>
      <c r="N130" s="35"/>
      <c r="O130" s="35"/>
      <c r="P130" s="35">
        <v>4400</v>
      </c>
      <c r="Q130" s="35" t="s">
        <v>347</v>
      </c>
      <c r="R130" s="3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row>
    <row r="131" s="9" customFormat="1" spans="1:255">
      <c r="A131" s="37" t="s">
        <v>349</v>
      </c>
      <c r="B131" s="40">
        <v>1</v>
      </c>
      <c r="C131" s="33" t="s">
        <v>34</v>
      </c>
      <c r="D131" s="29"/>
      <c r="E131" s="32" t="s">
        <v>98</v>
      </c>
      <c r="F131" s="40">
        <v>1</v>
      </c>
      <c r="G131" s="33" t="s">
        <v>350</v>
      </c>
      <c r="H131" s="40">
        <v>2025</v>
      </c>
      <c r="I131" s="34">
        <v>6468</v>
      </c>
      <c r="J131" s="34">
        <f>I131*4</f>
        <v>25872</v>
      </c>
      <c r="K131" s="35">
        <f t="shared" si="50"/>
        <v>150</v>
      </c>
      <c r="L131" s="35">
        <v>150</v>
      </c>
      <c r="M131" s="35"/>
      <c r="N131" s="35"/>
      <c r="O131" s="35"/>
      <c r="P131" s="35"/>
      <c r="Q131" s="35" t="s">
        <v>165</v>
      </c>
      <c r="R131" s="3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row>
    <row r="132" s="9" customFormat="1" spans="1:255">
      <c r="A132" s="37" t="s">
        <v>351</v>
      </c>
      <c r="B132" s="40">
        <v>1</v>
      </c>
      <c r="C132" s="33" t="s">
        <v>34</v>
      </c>
      <c r="D132" s="29"/>
      <c r="E132" s="32" t="s">
        <v>98</v>
      </c>
      <c r="F132" s="40">
        <v>1</v>
      </c>
      <c r="G132" s="37" t="s">
        <v>352</v>
      </c>
      <c r="H132" s="40">
        <v>2025</v>
      </c>
      <c r="I132" s="34">
        <v>6468</v>
      </c>
      <c r="J132" s="34">
        <f>I132*4</f>
        <v>25872</v>
      </c>
      <c r="K132" s="35">
        <f t="shared" si="50"/>
        <v>600</v>
      </c>
      <c r="L132" s="35">
        <v>600</v>
      </c>
      <c r="M132" s="35"/>
      <c r="N132" s="35"/>
      <c r="O132" s="35"/>
      <c r="P132" s="35"/>
      <c r="Q132" s="35" t="s">
        <v>165</v>
      </c>
      <c r="R132" s="3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row>
    <row r="133" s="9" customFormat="1" spans="1:255">
      <c r="A133" s="37" t="s">
        <v>353</v>
      </c>
      <c r="B133" s="40">
        <v>1</v>
      </c>
      <c r="C133" s="33" t="s">
        <v>34</v>
      </c>
      <c r="D133" s="29"/>
      <c r="E133" s="32" t="s">
        <v>98</v>
      </c>
      <c r="F133" s="40">
        <v>1</v>
      </c>
      <c r="G133" s="33" t="s">
        <v>354</v>
      </c>
      <c r="H133" s="40">
        <v>2025</v>
      </c>
      <c r="I133" s="34">
        <v>6468</v>
      </c>
      <c r="J133" s="34">
        <f>I133*4</f>
        <v>25872</v>
      </c>
      <c r="K133" s="35">
        <f t="shared" si="50"/>
        <v>150</v>
      </c>
      <c r="L133" s="35">
        <v>150</v>
      </c>
      <c r="M133" s="35"/>
      <c r="N133" s="35"/>
      <c r="O133" s="35"/>
      <c r="P133" s="35"/>
      <c r="Q133" s="35" t="s">
        <v>165</v>
      </c>
      <c r="R133" s="3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row>
    <row r="134" s="9" customFormat="1" spans="1:255">
      <c r="A134" s="37" t="s">
        <v>355</v>
      </c>
      <c r="B134" s="40">
        <v>1</v>
      </c>
      <c r="C134" s="33" t="s">
        <v>34</v>
      </c>
      <c r="D134" s="29"/>
      <c r="E134" s="32" t="s">
        <v>98</v>
      </c>
      <c r="F134" s="40">
        <v>1</v>
      </c>
      <c r="G134" s="33" t="s">
        <v>356</v>
      </c>
      <c r="H134" s="40">
        <v>2025</v>
      </c>
      <c r="I134" s="34">
        <v>6468</v>
      </c>
      <c r="J134" s="34">
        <f>I134*4</f>
        <v>25872</v>
      </c>
      <c r="K134" s="35">
        <f t="shared" si="50"/>
        <v>600</v>
      </c>
      <c r="L134" s="35">
        <v>600</v>
      </c>
      <c r="M134" s="35"/>
      <c r="N134" s="35"/>
      <c r="O134" s="35"/>
      <c r="P134" s="35"/>
      <c r="Q134" s="35" t="s">
        <v>165</v>
      </c>
      <c r="R134" s="3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row>
    <row r="135" s="9" customFormat="1" ht="31.5" spans="1:255">
      <c r="A135" s="37" t="s">
        <v>368</v>
      </c>
      <c r="B135" s="40">
        <v>1</v>
      </c>
      <c r="C135" s="40" t="s">
        <v>369</v>
      </c>
      <c r="D135" s="40" t="s">
        <v>370</v>
      </c>
      <c r="E135" s="40" t="s">
        <v>98</v>
      </c>
      <c r="F135" s="40">
        <v>1</v>
      </c>
      <c r="G135" s="33" t="s">
        <v>371</v>
      </c>
      <c r="H135" s="40">
        <v>2025</v>
      </c>
      <c r="I135" s="40">
        <v>1800</v>
      </c>
      <c r="J135" s="40">
        <v>6480</v>
      </c>
      <c r="K135" s="39">
        <f t="shared" si="50"/>
        <v>2500</v>
      </c>
      <c r="L135" s="35"/>
      <c r="M135" s="35"/>
      <c r="N135" s="35"/>
      <c r="O135" s="35"/>
      <c r="P135" s="35">
        <v>2500</v>
      </c>
      <c r="Q135" s="39" t="s">
        <v>330</v>
      </c>
      <c r="R135" s="3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row>
    <row r="136" s="5" customFormat="1" spans="1:255">
      <c r="A136" s="48" t="s">
        <v>372</v>
      </c>
      <c r="B136" s="29">
        <f>B137+B139+B141+B143</f>
        <v>3</v>
      </c>
      <c r="C136" s="29"/>
      <c r="D136" s="29" t="s">
        <v>26</v>
      </c>
      <c r="E136" s="29" t="s">
        <v>26</v>
      </c>
      <c r="F136" s="29" t="s">
        <v>26</v>
      </c>
      <c r="G136" s="29" t="s">
        <v>26</v>
      </c>
      <c r="H136" s="29"/>
      <c r="I136" s="29">
        <f t="shared" ref="I136:P136" si="51">I137+I139+I141+I143</f>
        <v>3860</v>
      </c>
      <c r="J136" s="29">
        <f t="shared" si="51"/>
        <v>15440</v>
      </c>
      <c r="K136" s="55">
        <f t="shared" si="51"/>
        <v>4509.98</v>
      </c>
      <c r="L136" s="55">
        <f t="shared" si="51"/>
        <v>0</v>
      </c>
      <c r="M136" s="55">
        <f t="shared" si="51"/>
        <v>0</v>
      </c>
      <c r="N136" s="55">
        <f t="shared" si="51"/>
        <v>4509.98</v>
      </c>
      <c r="O136" s="55">
        <f t="shared" si="51"/>
        <v>0</v>
      </c>
      <c r="P136" s="55">
        <f t="shared" si="51"/>
        <v>0</v>
      </c>
      <c r="Q136" s="55"/>
      <c r="R136" s="29"/>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row>
    <row r="137" ht="13.5" spans="1:18">
      <c r="A137" s="31" t="s">
        <v>373</v>
      </c>
      <c r="B137" s="32"/>
      <c r="C137" s="29"/>
      <c r="D137" s="29"/>
      <c r="E137" s="32" t="s">
        <v>80</v>
      </c>
      <c r="F137" s="29"/>
      <c r="G137" s="32"/>
      <c r="H137" s="32"/>
      <c r="I137" s="34"/>
      <c r="J137" s="34"/>
      <c r="K137" s="35"/>
      <c r="L137" s="35"/>
      <c r="M137" s="35"/>
      <c r="N137" s="35"/>
      <c r="O137" s="35"/>
      <c r="P137" s="35"/>
      <c r="Q137" s="35"/>
      <c r="R137" s="32"/>
    </row>
    <row r="138" s="5" customFormat="1" spans="1:255">
      <c r="A138" s="31" t="s">
        <v>183</v>
      </c>
      <c r="B138" s="32"/>
      <c r="C138" s="29"/>
      <c r="D138" s="29"/>
      <c r="E138" s="32" t="s">
        <v>80</v>
      </c>
      <c r="F138" s="29"/>
      <c r="G138" s="32"/>
      <c r="H138" s="32"/>
      <c r="I138" s="34"/>
      <c r="J138" s="34"/>
      <c r="K138" s="35"/>
      <c r="L138" s="35"/>
      <c r="M138" s="35"/>
      <c r="N138" s="35"/>
      <c r="O138" s="35"/>
      <c r="P138" s="35"/>
      <c r="Q138" s="35"/>
      <c r="R138" s="32"/>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row>
    <row r="139" ht="13.5" spans="1:18">
      <c r="A139" s="31" t="s">
        <v>374</v>
      </c>
      <c r="B139" s="32"/>
      <c r="C139" s="29"/>
      <c r="D139" s="29"/>
      <c r="E139" s="32" t="s">
        <v>80</v>
      </c>
      <c r="F139" s="29"/>
      <c r="G139" s="32"/>
      <c r="H139" s="32"/>
      <c r="I139" s="34"/>
      <c r="J139" s="34"/>
      <c r="K139" s="35"/>
      <c r="L139" s="35"/>
      <c r="M139" s="35"/>
      <c r="N139" s="35"/>
      <c r="O139" s="35"/>
      <c r="P139" s="35"/>
      <c r="Q139" s="35"/>
      <c r="R139" s="32"/>
    </row>
    <row r="140" s="5" customFormat="1" spans="1:255">
      <c r="A140" s="31" t="s">
        <v>183</v>
      </c>
      <c r="B140" s="32"/>
      <c r="C140" s="29"/>
      <c r="D140" s="29"/>
      <c r="E140" s="32" t="s">
        <v>80</v>
      </c>
      <c r="F140" s="29"/>
      <c r="G140" s="32"/>
      <c r="H140" s="32"/>
      <c r="I140" s="34"/>
      <c r="J140" s="34"/>
      <c r="K140" s="35"/>
      <c r="L140" s="35"/>
      <c r="M140" s="35"/>
      <c r="N140" s="35"/>
      <c r="O140" s="35"/>
      <c r="P140" s="35"/>
      <c r="Q140" s="35"/>
      <c r="R140" s="32"/>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row>
    <row r="141" s="5" customFormat="1" spans="1:255">
      <c r="A141" s="31" t="s">
        <v>375</v>
      </c>
      <c r="B141" s="32"/>
      <c r="C141" s="29"/>
      <c r="D141" s="29"/>
      <c r="E141" s="32" t="s">
        <v>80</v>
      </c>
      <c r="F141" s="29"/>
      <c r="G141" s="32"/>
      <c r="H141" s="32"/>
      <c r="I141" s="34"/>
      <c r="J141" s="34"/>
      <c r="K141" s="35"/>
      <c r="L141" s="35"/>
      <c r="M141" s="35"/>
      <c r="N141" s="35"/>
      <c r="O141" s="35"/>
      <c r="P141" s="35"/>
      <c r="Q141" s="35"/>
      <c r="R141" s="32"/>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row>
    <row r="142" s="5" customFormat="1" spans="1:255">
      <c r="A142" s="31" t="s">
        <v>183</v>
      </c>
      <c r="B142" s="32"/>
      <c r="C142" s="29"/>
      <c r="D142" s="29"/>
      <c r="E142" s="32" t="s">
        <v>80</v>
      </c>
      <c r="F142" s="29"/>
      <c r="G142" s="32"/>
      <c r="H142" s="32"/>
      <c r="I142" s="34"/>
      <c r="J142" s="34"/>
      <c r="K142" s="35"/>
      <c r="L142" s="35"/>
      <c r="M142" s="35"/>
      <c r="N142" s="35"/>
      <c r="O142" s="35"/>
      <c r="P142" s="35"/>
      <c r="Q142" s="35"/>
      <c r="R142" s="32"/>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ht="13.5" spans="1:18">
      <c r="A143" s="31" t="s">
        <v>376</v>
      </c>
      <c r="B143" s="34">
        <f>SUM(B144:B146)</f>
        <v>3</v>
      </c>
      <c r="C143" s="29"/>
      <c r="D143" s="32"/>
      <c r="E143" s="32" t="s">
        <v>80</v>
      </c>
      <c r="F143" s="34">
        <f t="shared" ref="F143:P143" si="52">SUM(F144:F146)</f>
        <v>15440</v>
      </c>
      <c r="G143" s="49" t="s">
        <v>377</v>
      </c>
      <c r="H143" s="32"/>
      <c r="I143" s="34">
        <f t="shared" si="52"/>
        <v>3860</v>
      </c>
      <c r="J143" s="34">
        <f t="shared" si="52"/>
        <v>15440</v>
      </c>
      <c r="K143" s="35">
        <f t="shared" si="52"/>
        <v>4509.98</v>
      </c>
      <c r="L143" s="35">
        <f t="shared" si="52"/>
        <v>0</v>
      </c>
      <c r="M143" s="35">
        <f t="shared" si="52"/>
        <v>0</v>
      </c>
      <c r="N143" s="35">
        <f t="shared" si="52"/>
        <v>4509.98</v>
      </c>
      <c r="O143" s="35">
        <f t="shared" si="52"/>
        <v>0</v>
      </c>
      <c r="P143" s="35">
        <f t="shared" si="52"/>
        <v>0</v>
      </c>
      <c r="Q143" s="35"/>
      <c r="R143" s="32"/>
    </row>
    <row r="144" s="6" customFormat="1" spans="1:240">
      <c r="A144" s="37" t="s">
        <v>378</v>
      </c>
      <c r="B144" s="32">
        <v>1</v>
      </c>
      <c r="C144" s="32" t="s">
        <v>34</v>
      </c>
      <c r="D144" s="32"/>
      <c r="E144" s="32" t="s">
        <v>19</v>
      </c>
      <c r="F144" s="32">
        <v>10300</v>
      </c>
      <c r="G144" s="33" t="s">
        <v>384</v>
      </c>
      <c r="H144" s="40">
        <v>2025</v>
      </c>
      <c r="I144" s="34">
        <f>J144/4</f>
        <v>2575</v>
      </c>
      <c r="J144" s="32">
        <v>10300</v>
      </c>
      <c r="K144" s="35">
        <f>L144+M144+N144+O144+P144</f>
        <v>3956</v>
      </c>
      <c r="L144" s="35"/>
      <c r="M144" s="35"/>
      <c r="N144" s="35">
        <v>3956</v>
      </c>
      <c r="O144" s="35"/>
      <c r="P144" s="35"/>
      <c r="Q144" s="35" t="s">
        <v>380</v>
      </c>
      <c r="R144" s="67"/>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row>
    <row r="145" s="6" customFormat="1" spans="1:240">
      <c r="A145" s="37" t="s">
        <v>385</v>
      </c>
      <c r="B145" s="32">
        <v>1</v>
      </c>
      <c r="C145" s="32" t="s">
        <v>34</v>
      </c>
      <c r="D145" s="32"/>
      <c r="E145" s="32" t="s">
        <v>19</v>
      </c>
      <c r="F145" s="40">
        <v>1650</v>
      </c>
      <c r="G145" s="66" t="s">
        <v>390</v>
      </c>
      <c r="H145" s="40">
        <v>2025</v>
      </c>
      <c r="I145" s="34">
        <f>J145/4</f>
        <v>412.5</v>
      </c>
      <c r="J145" s="40">
        <v>1650</v>
      </c>
      <c r="K145" s="35">
        <f>L145+M145+N145+O145+P145</f>
        <v>198</v>
      </c>
      <c r="L145" s="35"/>
      <c r="M145" s="35"/>
      <c r="N145" s="35">
        <v>198</v>
      </c>
      <c r="O145" s="35"/>
      <c r="P145" s="35"/>
      <c r="Q145" s="35" t="s">
        <v>380</v>
      </c>
      <c r="R145" s="67"/>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row>
    <row r="146" s="6" customFormat="1" spans="1:240">
      <c r="A146" s="37" t="s">
        <v>391</v>
      </c>
      <c r="B146" s="32">
        <v>1</v>
      </c>
      <c r="C146" s="32" t="s">
        <v>34</v>
      </c>
      <c r="D146" s="32"/>
      <c r="E146" s="32" t="s">
        <v>19</v>
      </c>
      <c r="F146" s="40">
        <v>3490</v>
      </c>
      <c r="G146" s="33" t="s">
        <v>396</v>
      </c>
      <c r="H146" s="40">
        <v>2025</v>
      </c>
      <c r="I146" s="34">
        <f>J146/4</f>
        <v>872.5</v>
      </c>
      <c r="J146" s="40">
        <v>3490</v>
      </c>
      <c r="K146" s="35">
        <f>L146+M146+N146+O146+P146</f>
        <v>355.98</v>
      </c>
      <c r="L146" s="35"/>
      <c r="M146" s="35"/>
      <c r="N146" s="35">
        <v>355.98</v>
      </c>
      <c r="O146" s="35"/>
      <c r="P146" s="35"/>
      <c r="Q146" s="35" t="s">
        <v>380</v>
      </c>
      <c r="R146" s="67"/>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row>
  </sheetData>
  <mergeCells count="14">
    <mergeCell ref="A2:R2"/>
    <mergeCell ref="H3:R3"/>
    <mergeCell ref="A4:C4"/>
    <mergeCell ref="H4:O4"/>
    <mergeCell ref="C5:D5"/>
    <mergeCell ref="E5:G5"/>
    <mergeCell ref="I5:J5"/>
    <mergeCell ref="L5:P5"/>
    <mergeCell ref="A5:A6"/>
    <mergeCell ref="B5:B6"/>
    <mergeCell ref="H5:H6"/>
    <mergeCell ref="K5:K6"/>
    <mergeCell ref="Q5:Q6"/>
    <mergeCell ref="R5:R6"/>
  </mergeCells>
  <conditionalFormatting sqref="F11">
    <cfRule type="expression" dxfId="0" priority="222" stopIfTrue="1">
      <formula>AND(ISNUMBER(#REF!),#REF!&lt;200)</formula>
    </cfRule>
    <cfRule type="expression" dxfId="0" priority="223" stopIfTrue="1">
      <formula>AND(ISNUMBER(#REF!),#REF!&lt;200)</formula>
    </cfRule>
    <cfRule type="expression" dxfId="0" priority="224" stopIfTrue="1">
      <formula>AND(ISNUMBER(#REF!),#REF!&lt;200)</formula>
    </cfRule>
    <cfRule type="expression" dxfId="0" priority="225" stopIfTrue="1">
      <formula>AND(ISNUMBER(#REF!),#REF!&lt;200)</formula>
    </cfRule>
  </conditionalFormatting>
  <conditionalFormatting sqref="F12">
    <cfRule type="expression" dxfId="0" priority="89" stopIfTrue="1">
      <formula>AND(ISNUMBER(#REF!),#REF!&lt;200)</formula>
    </cfRule>
    <cfRule type="expression" dxfId="0" priority="90" stopIfTrue="1">
      <formula>AND(ISNUMBER(#REF!),#REF!&lt;200)</formula>
    </cfRule>
    <cfRule type="expression" dxfId="0" priority="91" stopIfTrue="1">
      <formula>AND(ISNUMBER(#REF!),#REF!&lt;200)</formula>
    </cfRule>
    <cfRule type="expression" dxfId="0" priority="92" stopIfTrue="1">
      <formula>AND(ISNUMBER(#REF!),#REF!&lt;200)</formula>
    </cfRule>
  </conditionalFormatting>
  <conditionalFormatting sqref="G18">
    <cfRule type="expression" dxfId="0" priority="310" stopIfTrue="1">
      <formula>AND(ISNUMBER(#REF!),#REF!&lt;200)</formula>
    </cfRule>
    <cfRule type="expression" dxfId="0" priority="311" stopIfTrue="1">
      <formula>AND(ISNUMBER(#REF!),#REF!&lt;200)</formula>
    </cfRule>
    <cfRule type="expression" dxfId="0" priority="312" stopIfTrue="1">
      <formula>AND(ISNUMBER(#REF!),#REF!&lt;200)</formula>
    </cfRule>
    <cfRule type="expression" dxfId="0" priority="313" stopIfTrue="1">
      <formula>AND(ISNUMBER(#REF!),#REF!&lt;200)</formula>
    </cfRule>
  </conditionalFormatting>
  <conditionalFormatting sqref="B37">
    <cfRule type="expression" dxfId="0" priority="196" stopIfTrue="1">
      <formula>AND(ISNUMBER(#REF!),#REF!&lt;200)</formula>
    </cfRule>
    <cfRule type="expression" dxfId="0" priority="197" stopIfTrue="1">
      <formula>AND(ISNUMBER(#REF!),#REF!&lt;200)</formula>
    </cfRule>
    <cfRule type="expression" dxfId="0" priority="198" stopIfTrue="1">
      <formula>AND(ISNUMBER(#REF!),#REF!&lt;200)</formula>
    </cfRule>
    <cfRule type="expression" dxfId="0" priority="199" stopIfTrue="1">
      <formula>AND(ISNUMBER(#REF!),#REF!&lt;200)</formula>
    </cfRule>
  </conditionalFormatting>
  <conditionalFormatting sqref="B38">
    <cfRule type="expression" dxfId="0" priority="466" stopIfTrue="1">
      <formula>AND(ISNUMBER(#REF!),#REF!&lt;200)</formula>
    </cfRule>
    <cfRule type="expression" dxfId="0" priority="467" stopIfTrue="1">
      <formula>AND(ISNUMBER(#REF!),#REF!&lt;200)</formula>
    </cfRule>
    <cfRule type="expression" dxfId="0" priority="468" stopIfTrue="1">
      <formula>AND(ISNUMBER(#REF!),#REF!&lt;200)</formula>
    </cfRule>
    <cfRule type="expression" dxfId="0" priority="469" stopIfTrue="1">
      <formula>AND(ISNUMBER(#REF!),#REF!&lt;200)</formula>
    </cfRule>
  </conditionalFormatting>
  <conditionalFormatting sqref="B39">
    <cfRule type="expression" dxfId="0" priority="1160" stopIfTrue="1">
      <formula>AND(ISNUMBER(#REF!),#REF!&lt;200)</formula>
    </cfRule>
    <cfRule type="expression" dxfId="0" priority="1161" stopIfTrue="1">
      <formula>AND(ISNUMBER(#REF!),#REF!&lt;200)</formula>
    </cfRule>
    <cfRule type="expression" dxfId="0" priority="1162" stopIfTrue="1">
      <formula>AND(ISNUMBER(#REF!),#REF!&lt;200)</formula>
    </cfRule>
    <cfRule type="expression" dxfId="0" priority="1163" stopIfTrue="1">
      <formula>AND(ISNUMBER(#REF!),#REF!&lt;200)</formula>
    </cfRule>
  </conditionalFormatting>
  <conditionalFormatting sqref="G42">
    <cfRule type="expression" dxfId="0" priority="1140" stopIfTrue="1">
      <formula>AND(ISNUMBER(#REF!),#REF!&lt;200)</formula>
    </cfRule>
    <cfRule type="expression" dxfId="0" priority="1141" stopIfTrue="1">
      <formula>AND(ISNUMBER(#REF!),#REF!&lt;200)</formula>
    </cfRule>
    <cfRule type="expression" dxfId="0" priority="1142" stopIfTrue="1">
      <formula>AND(ISNUMBER(#REF!),#REF!&lt;200)</formula>
    </cfRule>
    <cfRule type="expression" dxfId="0" priority="1143" stopIfTrue="1">
      <formula>AND(ISNUMBER(#REF!),#REF!&lt;200)</formula>
    </cfRule>
  </conditionalFormatting>
  <conditionalFormatting sqref="Q46">
    <cfRule type="expression" dxfId="0" priority="578" stopIfTrue="1">
      <formula>AND(ISNUMBER(#REF!),#REF!&lt;200)</formula>
    </cfRule>
    <cfRule type="cellIs" priority="579" stopIfTrue="1" operator="greaterThan">
      <formula>400000</formula>
    </cfRule>
  </conditionalFormatting>
  <conditionalFormatting sqref="F50">
    <cfRule type="expression" dxfId="0" priority="1136" stopIfTrue="1">
      <formula>AND(ISNUMBER(#REF!),#REF!&lt;200)</formula>
    </cfRule>
    <cfRule type="expression" dxfId="0" priority="1137" stopIfTrue="1">
      <formula>AND(ISNUMBER(#REF!),#REF!&lt;200)</formula>
    </cfRule>
    <cfRule type="expression" dxfId="0" priority="1138" stopIfTrue="1">
      <formula>AND(ISNUMBER(#REF!),#REF!&lt;200)</formula>
    </cfRule>
    <cfRule type="expression" dxfId="0" priority="1139" stopIfTrue="1">
      <formula>AND(ISNUMBER(#REF!),#REF!&lt;200)</formula>
    </cfRule>
  </conditionalFormatting>
  <conditionalFormatting sqref="G50">
    <cfRule type="expression" dxfId="0" priority="1132" stopIfTrue="1">
      <formula>AND(ISNUMBER(#REF!),#REF!&lt;200)</formula>
    </cfRule>
    <cfRule type="expression" dxfId="0" priority="1133" stopIfTrue="1">
      <formula>AND(ISNUMBER(#REF!),#REF!&lt;200)</formula>
    </cfRule>
    <cfRule type="expression" dxfId="0" priority="1134" stopIfTrue="1">
      <formula>AND(ISNUMBER(#REF!),#REF!&lt;200)</formula>
    </cfRule>
    <cfRule type="expression" dxfId="0" priority="1135" stopIfTrue="1">
      <formula>AND(ISNUMBER(#REF!),#REF!&lt;200)</formula>
    </cfRule>
  </conditionalFormatting>
  <conditionalFormatting sqref="H50">
    <cfRule type="expression" dxfId="0" priority="1128" stopIfTrue="1">
      <formula>AND(ISNUMBER(#REF!),#REF!&lt;200)</formula>
    </cfRule>
    <cfRule type="expression" dxfId="0" priority="1129" stopIfTrue="1">
      <formula>AND(ISNUMBER(#REF!),#REF!&lt;200)</formula>
    </cfRule>
    <cfRule type="expression" dxfId="0" priority="1130" stopIfTrue="1">
      <formula>AND(ISNUMBER(#REF!),#REF!&lt;200)</formula>
    </cfRule>
    <cfRule type="expression" dxfId="0" priority="1131" stopIfTrue="1">
      <formula>AND(ISNUMBER(#REF!),#REF!&lt;200)</formula>
    </cfRule>
  </conditionalFormatting>
  <conditionalFormatting sqref="J50">
    <cfRule type="expression" dxfId="0" priority="462" stopIfTrue="1">
      <formula>AND(ISNUMBER(#REF!),#REF!&lt;200)</formula>
    </cfRule>
    <cfRule type="expression" dxfId="0" priority="463" stopIfTrue="1">
      <formula>AND(ISNUMBER(#REF!),#REF!&lt;200)</formula>
    </cfRule>
    <cfRule type="expression" dxfId="0" priority="464" stopIfTrue="1">
      <formula>AND(ISNUMBER(#REF!),#REF!&lt;200)</formula>
    </cfRule>
    <cfRule type="expression" dxfId="0" priority="465" stopIfTrue="1">
      <formula>AND(ISNUMBER(#REF!),#REF!&lt;200)</formula>
    </cfRule>
  </conditionalFormatting>
  <conditionalFormatting sqref="F52">
    <cfRule type="expression" dxfId="0" priority="1024" stopIfTrue="1">
      <formula>AND(ISNUMBER(#REF!),#REF!&lt;200)</formula>
    </cfRule>
    <cfRule type="expression" dxfId="0" priority="1028" stopIfTrue="1">
      <formula>AND(ISNUMBER(#REF!),#REF!&lt;200)</formula>
    </cfRule>
    <cfRule type="expression" dxfId="0" priority="1032" stopIfTrue="1">
      <formula>AND(ISNUMBER(#REF!),#REF!&lt;200)</formula>
    </cfRule>
    <cfRule type="expression" dxfId="0" priority="1036" stopIfTrue="1">
      <formula>AND(ISNUMBER(#REF!),#REF!&lt;200)</formula>
    </cfRule>
  </conditionalFormatting>
  <conditionalFormatting sqref="G52">
    <cfRule type="expression" dxfId="0" priority="1020" stopIfTrue="1">
      <formula>AND(ISNUMBER(#REF!),#REF!&lt;200)</formula>
    </cfRule>
    <cfRule type="expression" dxfId="0" priority="1021" stopIfTrue="1">
      <formula>AND(ISNUMBER(#REF!),#REF!&lt;200)</formula>
    </cfRule>
    <cfRule type="expression" dxfId="0" priority="1022" stopIfTrue="1">
      <formula>AND(ISNUMBER(#REF!),#REF!&lt;200)</formula>
    </cfRule>
    <cfRule type="expression" dxfId="0" priority="1023" stopIfTrue="1">
      <formula>AND(ISNUMBER(#REF!),#REF!&lt;200)</formula>
    </cfRule>
  </conditionalFormatting>
  <conditionalFormatting sqref="H52">
    <cfRule type="expression" dxfId="0" priority="1016" stopIfTrue="1">
      <formula>AND(ISNUMBER(#REF!),#REF!&lt;200)</formula>
    </cfRule>
    <cfRule type="expression" dxfId="0" priority="1017" stopIfTrue="1">
      <formula>AND(ISNUMBER(#REF!),#REF!&lt;200)</formula>
    </cfRule>
    <cfRule type="expression" dxfId="0" priority="1018" stopIfTrue="1">
      <formula>AND(ISNUMBER(#REF!),#REF!&lt;200)</formula>
    </cfRule>
    <cfRule type="expression" dxfId="0" priority="1019" stopIfTrue="1">
      <formula>AND(ISNUMBER(#REF!),#REF!&lt;200)</formula>
    </cfRule>
  </conditionalFormatting>
  <conditionalFormatting sqref="J52">
    <cfRule type="expression" dxfId="0" priority="442" stopIfTrue="1">
      <formula>AND(ISNUMBER(#REF!),#REF!&lt;200)</formula>
    </cfRule>
    <cfRule type="expression" dxfId="0" priority="446" stopIfTrue="1">
      <formula>AND(ISNUMBER(#REF!),#REF!&lt;200)</formula>
    </cfRule>
    <cfRule type="expression" dxfId="0" priority="450" stopIfTrue="1">
      <formula>AND(ISNUMBER(#REF!),#REF!&lt;200)</formula>
    </cfRule>
    <cfRule type="expression" dxfId="0" priority="454" stopIfTrue="1">
      <formula>AND(ISNUMBER(#REF!),#REF!&lt;200)</formula>
    </cfRule>
  </conditionalFormatting>
  <conditionalFormatting sqref="N52">
    <cfRule type="cellIs" priority="1013" stopIfTrue="1" operator="greaterThan">
      <formula>400000</formula>
    </cfRule>
    <cfRule type="expression" dxfId="0" priority="1014" stopIfTrue="1">
      <formula>AND(ISNUMBER(#REF!),#REF!&lt;200)</formula>
    </cfRule>
    <cfRule type="expression" dxfId="0" priority="1015" stopIfTrue="1">
      <formula>AND(ISNUMBER(#REF!),#REF!&lt;200)</formula>
    </cfRule>
  </conditionalFormatting>
  <conditionalFormatting sqref="F53">
    <cfRule type="expression" dxfId="0" priority="989" stopIfTrue="1">
      <formula>AND(ISNUMBER(#REF!),#REF!&lt;200)</formula>
    </cfRule>
    <cfRule type="expression" dxfId="0" priority="993" stopIfTrue="1">
      <formula>AND(ISNUMBER(#REF!),#REF!&lt;200)</formula>
    </cfRule>
    <cfRule type="expression" dxfId="0" priority="997" stopIfTrue="1">
      <formula>AND(ISNUMBER(#REF!),#REF!&lt;200)</formula>
    </cfRule>
    <cfRule type="expression" dxfId="0" priority="1001" stopIfTrue="1">
      <formula>AND(ISNUMBER(#REF!),#REF!&lt;200)</formula>
    </cfRule>
  </conditionalFormatting>
  <conditionalFormatting sqref="G53">
    <cfRule type="expression" dxfId="0" priority="973" stopIfTrue="1">
      <formula>AND(ISNUMBER(#REF!),#REF!&lt;200)</formula>
    </cfRule>
    <cfRule type="expression" dxfId="0" priority="977" stopIfTrue="1">
      <formula>AND(ISNUMBER(#REF!),#REF!&lt;200)</formula>
    </cfRule>
    <cfRule type="expression" dxfId="0" priority="981" stopIfTrue="1">
      <formula>AND(ISNUMBER(#REF!),#REF!&lt;200)</formula>
    </cfRule>
    <cfRule type="expression" dxfId="0" priority="985" stopIfTrue="1">
      <formula>AND(ISNUMBER(#REF!),#REF!&lt;200)</formula>
    </cfRule>
  </conditionalFormatting>
  <conditionalFormatting sqref="H53">
    <cfRule type="expression" dxfId="0" priority="969" stopIfTrue="1">
      <formula>AND(ISNUMBER(#REF!),#REF!&lt;200)</formula>
    </cfRule>
    <cfRule type="expression" dxfId="0" priority="970" stopIfTrue="1">
      <formula>AND(ISNUMBER(#REF!),#REF!&lt;200)</formula>
    </cfRule>
    <cfRule type="expression" dxfId="0" priority="971" stopIfTrue="1">
      <formula>AND(ISNUMBER(#REF!),#REF!&lt;200)</formula>
    </cfRule>
    <cfRule type="expression" dxfId="0" priority="972" stopIfTrue="1">
      <formula>AND(ISNUMBER(#REF!),#REF!&lt;200)</formula>
    </cfRule>
  </conditionalFormatting>
  <conditionalFormatting sqref="J53">
    <cfRule type="expression" dxfId="0" priority="422" stopIfTrue="1">
      <formula>AND(ISNUMBER(#REF!),#REF!&lt;200)</formula>
    </cfRule>
    <cfRule type="expression" dxfId="0" priority="426" stopIfTrue="1">
      <formula>AND(ISNUMBER(#REF!),#REF!&lt;200)</formula>
    </cfRule>
    <cfRule type="expression" dxfId="0" priority="430" stopIfTrue="1">
      <formula>AND(ISNUMBER(#REF!),#REF!&lt;200)</formula>
    </cfRule>
    <cfRule type="expression" dxfId="0" priority="434" stopIfTrue="1">
      <formula>AND(ISNUMBER(#REF!),#REF!&lt;200)</formula>
    </cfRule>
  </conditionalFormatting>
  <conditionalFormatting sqref="F54">
    <cfRule type="expression" dxfId="0" priority="965" stopIfTrue="1">
      <formula>AND(ISNUMBER(#REF!),#REF!&lt;200)</formula>
    </cfRule>
    <cfRule type="expression" dxfId="0" priority="966" stopIfTrue="1">
      <formula>AND(ISNUMBER(#REF!),#REF!&lt;200)</formula>
    </cfRule>
    <cfRule type="expression" dxfId="0" priority="967" stopIfTrue="1">
      <formula>AND(ISNUMBER(#REF!),#REF!&lt;200)</formula>
    </cfRule>
    <cfRule type="expression" dxfId="0" priority="968" stopIfTrue="1">
      <formula>AND(ISNUMBER(#REF!),#REF!&lt;200)</formula>
    </cfRule>
  </conditionalFormatting>
  <conditionalFormatting sqref="G54">
    <cfRule type="expression" dxfId="0" priority="961" stopIfTrue="1">
      <formula>AND(ISNUMBER(#REF!),#REF!&lt;200)</formula>
    </cfRule>
    <cfRule type="expression" dxfId="0" priority="962" stopIfTrue="1">
      <formula>AND(ISNUMBER(#REF!),#REF!&lt;200)</formula>
    </cfRule>
    <cfRule type="expression" dxfId="0" priority="963" stopIfTrue="1">
      <formula>AND(ISNUMBER(#REF!),#REF!&lt;200)</formula>
    </cfRule>
    <cfRule type="expression" dxfId="0" priority="964" stopIfTrue="1">
      <formula>AND(ISNUMBER(#REF!),#REF!&lt;200)</formula>
    </cfRule>
  </conditionalFormatting>
  <conditionalFormatting sqref="H54">
    <cfRule type="expression" dxfId="0" priority="957" stopIfTrue="1">
      <formula>AND(ISNUMBER(#REF!),#REF!&lt;200)</formula>
    </cfRule>
    <cfRule type="expression" dxfId="0" priority="958" stopIfTrue="1">
      <formula>AND(ISNUMBER(#REF!),#REF!&lt;200)</formula>
    </cfRule>
    <cfRule type="expression" dxfId="0" priority="959" stopIfTrue="1">
      <formula>AND(ISNUMBER(#REF!),#REF!&lt;200)</formula>
    </cfRule>
    <cfRule type="expression" dxfId="0" priority="960" stopIfTrue="1">
      <formula>AND(ISNUMBER(#REF!),#REF!&lt;200)</formula>
    </cfRule>
  </conditionalFormatting>
  <conditionalFormatting sqref="J54">
    <cfRule type="expression" dxfId="0" priority="418" stopIfTrue="1">
      <formula>AND(ISNUMBER(#REF!),#REF!&lt;200)</formula>
    </cfRule>
    <cfRule type="expression" dxfId="0" priority="419" stopIfTrue="1">
      <formula>AND(ISNUMBER(#REF!),#REF!&lt;200)</formula>
    </cfRule>
    <cfRule type="expression" dxfId="0" priority="420" stopIfTrue="1">
      <formula>AND(ISNUMBER(#REF!),#REF!&lt;200)</formula>
    </cfRule>
    <cfRule type="expression" dxfId="0" priority="421" stopIfTrue="1">
      <formula>AND(ISNUMBER(#REF!),#REF!&lt;200)</formula>
    </cfRule>
  </conditionalFormatting>
  <conditionalFormatting sqref="G58">
    <cfRule type="expression" dxfId="0" priority="1088" stopIfTrue="1">
      <formula>AND(ISNUMBER(#REF!),#REF!&lt;200)</formula>
    </cfRule>
    <cfRule type="expression" dxfId="0" priority="1089" stopIfTrue="1">
      <formula>AND(ISNUMBER(#REF!),#REF!&lt;200)</formula>
    </cfRule>
    <cfRule type="expression" dxfId="0" priority="1090" stopIfTrue="1">
      <formula>AND(ISNUMBER(#REF!),#REF!&lt;200)</formula>
    </cfRule>
    <cfRule type="expression" dxfId="0" priority="1091" stopIfTrue="1">
      <formula>AND(ISNUMBER(#REF!),#REF!&lt;200)</formula>
    </cfRule>
  </conditionalFormatting>
  <conditionalFormatting sqref="L58">
    <cfRule type="expression" dxfId="0" priority="937" stopIfTrue="1">
      <formula>AND(ISNUMBER(#REF!),#REF!&lt;200)</formula>
    </cfRule>
    <cfRule type="expression" dxfId="0" priority="938" stopIfTrue="1">
      <formula>AND(ISNUMBER(#REF!),#REF!&lt;200)</formula>
    </cfRule>
    <cfRule type="expression" dxfId="0" priority="939" stopIfTrue="1">
      <formula>AND(ISNUMBER(#REF!),#REF!&lt;200)</formula>
    </cfRule>
    <cfRule type="expression" dxfId="0" priority="940" stopIfTrue="1">
      <formula>AND(ISNUMBER(#REF!),#REF!&lt;200)</formula>
    </cfRule>
  </conditionalFormatting>
  <conditionalFormatting sqref="F61">
    <cfRule type="expression" dxfId="0" priority="925" stopIfTrue="1">
      <formula>AND(ISNUMBER(#REF!),#REF!&lt;200)</formula>
    </cfRule>
    <cfRule type="expression" dxfId="0" priority="926" stopIfTrue="1">
      <formula>AND(ISNUMBER(#REF!),#REF!&lt;200)</formula>
    </cfRule>
    <cfRule type="expression" dxfId="0" priority="927" stopIfTrue="1">
      <formula>AND(ISNUMBER(#REF!),#REF!&lt;200)</formula>
    </cfRule>
    <cfRule type="expression" dxfId="0" priority="928" stopIfTrue="1">
      <formula>AND(ISNUMBER(#REF!),#REF!&lt;200)</formula>
    </cfRule>
  </conditionalFormatting>
  <conditionalFormatting sqref="G61">
    <cfRule type="expression" dxfId="0" priority="921" stopIfTrue="1">
      <formula>AND(ISNUMBER(#REF!),#REF!&lt;200)</formula>
    </cfRule>
    <cfRule type="expression" dxfId="0" priority="922" stopIfTrue="1">
      <formula>AND(ISNUMBER(#REF!),#REF!&lt;200)</formula>
    </cfRule>
    <cfRule type="expression" dxfId="0" priority="923" stopIfTrue="1">
      <formula>AND(ISNUMBER(#REF!),#REF!&lt;200)</formula>
    </cfRule>
    <cfRule type="expression" dxfId="0" priority="924" stopIfTrue="1">
      <formula>AND(ISNUMBER(#REF!),#REF!&lt;200)</formula>
    </cfRule>
  </conditionalFormatting>
  <conditionalFormatting sqref="J61">
    <cfRule type="expression" dxfId="0" priority="394" stopIfTrue="1">
      <formula>AND(ISNUMBER(#REF!),#REF!&lt;200)</formula>
    </cfRule>
    <cfRule type="expression" dxfId="0" priority="395" stopIfTrue="1">
      <formula>AND(ISNUMBER(#REF!),#REF!&lt;200)</formula>
    </cfRule>
    <cfRule type="expression" dxfId="0" priority="396" stopIfTrue="1">
      <formula>AND(ISNUMBER(#REF!),#REF!&lt;200)</formula>
    </cfRule>
    <cfRule type="expression" dxfId="0" priority="397" stopIfTrue="1">
      <formula>AND(ISNUMBER(#REF!),#REF!&lt;200)</formula>
    </cfRule>
  </conditionalFormatting>
  <conditionalFormatting sqref="F65">
    <cfRule type="expression" dxfId="0" priority="172" stopIfTrue="1">
      <formula>AND(ISNUMBER(#REF!),#REF!&lt;200)</formula>
    </cfRule>
    <cfRule type="expression" dxfId="0" priority="176" stopIfTrue="1">
      <formula>AND(ISNUMBER(#REF!),#REF!&lt;200)</formula>
    </cfRule>
    <cfRule type="expression" dxfId="0" priority="180" stopIfTrue="1">
      <formula>AND(ISNUMBER(#REF!),#REF!&lt;200)</formula>
    </cfRule>
    <cfRule type="expression" dxfId="0" priority="184" stopIfTrue="1">
      <formula>AND(ISNUMBER(#REF!),#REF!&lt;200)</formula>
    </cfRule>
  </conditionalFormatting>
  <conditionalFormatting sqref="G65">
    <cfRule type="expression" dxfId="0" priority="188" stopIfTrue="1">
      <formula>AND(ISNUMBER(#REF!),#REF!&lt;200)</formula>
    </cfRule>
    <cfRule type="expression" dxfId="0" priority="189" stopIfTrue="1">
      <formula>AND(ISNUMBER(#REF!),#REF!&lt;200)</formula>
    </cfRule>
    <cfRule type="expression" dxfId="0" priority="190" stopIfTrue="1">
      <formula>AND(ISNUMBER(#REF!),#REF!&lt;200)</formula>
    </cfRule>
    <cfRule type="expression" dxfId="0" priority="191" stopIfTrue="1">
      <formula>AND(ISNUMBER(#REF!),#REF!&lt;200)</formula>
    </cfRule>
  </conditionalFormatting>
  <conditionalFormatting sqref="J65">
    <cfRule type="expression" dxfId="0" priority="137" stopIfTrue="1">
      <formula>AND(ISNUMBER(#REF!),#REF!&lt;200)</formula>
    </cfRule>
    <cfRule type="expression" dxfId="0" priority="141" stopIfTrue="1">
      <formula>AND(ISNUMBER(#REF!),#REF!&lt;200)</formula>
    </cfRule>
    <cfRule type="expression" dxfId="0" priority="145" stopIfTrue="1">
      <formula>AND(ISNUMBER(#REF!),#REF!&lt;200)</formula>
    </cfRule>
    <cfRule type="expression" dxfId="0" priority="149" stopIfTrue="1">
      <formula>AND(ISNUMBER(#REF!),#REF!&lt;200)</formula>
    </cfRule>
  </conditionalFormatting>
  <conditionalFormatting sqref="N65">
    <cfRule type="cellIs" priority="157" stopIfTrue="1" operator="greaterThan">
      <formula>400000</formula>
    </cfRule>
    <cfRule type="expression" dxfId="0" priority="161" stopIfTrue="1">
      <formula>AND(ISNUMBER(#REF!),#REF!&lt;200)</formula>
    </cfRule>
    <cfRule type="expression" dxfId="0" priority="165" stopIfTrue="1">
      <formula>AND(ISNUMBER(#REF!),#REF!&lt;200)</formula>
    </cfRule>
  </conditionalFormatting>
  <conditionalFormatting sqref="G67">
    <cfRule type="expression" dxfId="0" priority="314" stopIfTrue="1">
      <formula>AND(ISNUMBER(#REF!),#REF!&lt;200)</formula>
    </cfRule>
    <cfRule type="expression" dxfId="0" priority="315" stopIfTrue="1">
      <formula>AND(ISNUMBER(#REF!),#REF!&lt;200)</formula>
    </cfRule>
    <cfRule type="expression" dxfId="0" priority="316" stopIfTrue="1">
      <formula>AND(ISNUMBER(#REF!),#REF!&lt;200)</formula>
    </cfRule>
    <cfRule type="expression" dxfId="0" priority="317" stopIfTrue="1">
      <formula>AND(ISNUMBER(#REF!),#REF!&lt;200)</formula>
    </cfRule>
  </conditionalFormatting>
  <conditionalFormatting sqref="G68">
    <cfRule type="expression" dxfId="0" priority="933" stopIfTrue="1">
      <formula>AND(ISNUMBER(#REF!),#REF!&lt;200)</formula>
    </cfRule>
    <cfRule type="expression" dxfId="0" priority="934" stopIfTrue="1">
      <formula>AND(ISNUMBER(#REF!),#REF!&lt;200)</formula>
    </cfRule>
    <cfRule type="expression" dxfId="0" priority="935" stopIfTrue="1">
      <formula>AND(ISNUMBER(#REF!),#REF!&lt;200)</formula>
    </cfRule>
    <cfRule type="expression" dxfId="0" priority="936" stopIfTrue="1">
      <formula>AND(ISNUMBER(#REF!),#REF!&lt;200)</formula>
    </cfRule>
  </conditionalFormatting>
  <conditionalFormatting sqref="H90">
    <cfRule type="expression" dxfId="0" priority="753" stopIfTrue="1">
      <formula>AND(ISNUMBER(#REF!),#REF!&lt;200)</formula>
    </cfRule>
    <cfRule type="expression" dxfId="0" priority="754" stopIfTrue="1">
      <formula>AND(ISNUMBER(#REF!),#REF!&lt;200)</formula>
    </cfRule>
  </conditionalFormatting>
  <conditionalFormatting sqref="G94">
    <cfRule type="expression" dxfId="0" priority="901" stopIfTrue="1">
      <formula>AND(ISNUMBER(#REF!),#REF!&lt;200)</formula>
    </cfRule>
    <cfRule type="expression" dxfId="0" priority="902" stopIfTrue="1">
      <formula>AND(ISNUMBER(#REF!),#REF!&lt;200)</formula>
    </cfRule>
    <cfRule type="expression" dxfId="0" priority="903" stopIfTrue="1">
      <formula>AND(ISNUMBER(#REF!),#REF!&lt;200)</formula>
    </cfRule>
    <cfRule type="expression" dxfId="0" priority="904" stopIfTrue="1">
      <formula>AND(ISNUMBER(#REF!),#REF!&lt;200)</formula>
    </cfRule>
  </conditionalFormatting>
  <conditionalFormatting sqref="H94">
    <cfRule type="expression" dxfId="0" priority="883" stopIfTrue="1">
      <formula>AND(ISNUMBER(#REF!),#REF!&lt;200)</formula>
    </cfRule>
    <cfRule type="expression" dxfId="0" priority="884" stopIfTrue="1">
      <formula>AND(ISNUMBER(#REF!),#REF!&lt;200)</formula>
    </cfRule>
    <cfRule type="expression" dxfId="0" priority="885" stopIfTrue="1">
      <formula>AND(ISNUMBER(#REF!),#REF!&lt;200)</formula>
    </cfRule>
    <cfRule type="expression" dxfId="0" priority="886" stopIfTrue="1">
      <formula>AND(ISNUMBER(#REF!),#REF!&lt;200)</formula>
    </cfRule>
  </conditionalFormatting>
  <conditionalFormatting sqref="J94">
    <cfRule type="expression" dxfId="0" priority="290" stopIfTrue="1">
      <formula>AND(ISNUMBER(#REF!),#REF!&lt;200)</formula>
    </cfRule>
    <cfRule type="expression" dxfId="0" priority="291" stopIfTrue="1">
      <formula>AND(ISNUMBER(#REF!),#REF!&lt;200)</formula>
    </cfRule>
    <cfRule type="expression" dxfId="0" priority="292" stopIfTrue="1">
      <formula>AND(ISNUMBER(#REF!),#REF!&lt;200)</formula>
    </cfRule>
    <cfRule type="expression" dxfId="0" priority="293" stopIfTrue="1">
      <formula>AND(ISNUMBER(#REF!),#REF!&lt;200)</formula>
    </cfRule>
  </conditionalFormatting>
  <conditionalFormatting sqref="B95">
    <cfRule type="expression" dxfId="0" priority="867" stopIfTrue="1">
      <formula>AND(ISNUMBER(#REF!),#REF!&lt;200)</formula>
    </cfRule>
    <cfRule type="expression" dxfId="0" priority="868" stopIfTrue="1">
      <formula>AND(ISNUMBER(#REF!),#REF!&lt;200)</formula>
    </cfRule>
    <cfRule type="expression" dxfId="0" priority="869" stopIfTrue="1">
      <formula>AND(ISNUMBER(#REF!),#REF!&lt;200)</formula>
    </cfRule>
    <cfRule type="expression" dxfId="0" priority="870" stopIfTrue="1">
      <formula>AND(ISNUMBER(#REF!),#REF!&lt;200)</formula>
    </cfRule>
  </conditionalFormatting>
  <conditionalFormatting sqref="F95">
    <cfRule type="expression" dxfId="0" priority="478" stopIfTrue="1">
      <formula>AND(ISNUMBER(#REF!),#REF!&lt;200)</formula>
    </cfRule>
    <cfRule type="expression" dxfId="0" priority="479" stopIfTrue="1">
      <formula>AND(ISNUMBER(#REF!),#REF!&lt;200)</formula>
    </cfRule>
    <cfRule type="expression" dxfId="0" priority="480" stopIfTrue="1">
      <formula>AND(ISNUMBER(#REF!),#REF!&lt;200)</formula>
    </cfRule>
    <cfRule type="expression" dxfId="0" priority="481" stopIfTrue="1">
      <formula>AND(ISNUMBER(#REF!),#REF!&lt;200)</formula>
    </cfRule>
  </conditionalFormatting>
  <conditionalFormatting sqref="G95">
    <cfRule type="expression" dxfId="0" priority="847" stopIfTrue="1">
      <formula>AND(ISNUMBER(#REF!),#REF!&lt;200)</formula>
    </cfRule>
    <cfRule type="expression" dxfId="0" priority="848" stopIfTrue="1">
      <formula>AND(ISNUMBER(#REF!),#REF!&lt;200)</formula>
    </cfRule>
    <cfRule type="expression" dxfId="0" priority="849" stopIfTrue="1">
      <formula>AND(ISNUMBER(#REF!),#REF!&lt;200)</formula>
    </cfRule>
    <cfRule type="expression" dxfId="0" priority="850" stopIfTrue="1">
      <formula>AND(ISNUMBER(#REF!),#REF!&lt;200)</formula>
    </cfRule>
  </conditionalFormatting>
  <conditionalFormatting sqref="H95">
    <cfRule type="expression" dxfId="0" priority="829" stopIfTrue="1">
      <formula>AND(ISNUMBER(#REF!),#REF!&lt;200)</formula>
    </cfRule>
    <cfRule type="expression" dxfId="0" priority="830" stopIfTrue="1">
      <formula>AND(ISNUMBER(#REF!),#REF!&lt;200)</formula>
    </cfRule>
    <cfRule type="expression" dxfId="0" priority="831" stopIfTrue="1">
      <formula>AND(ISNUMBER(#REF!),#REF!&lt;200)</formula>
    </cfRule>
    <cfRule type="expression" dxfId="0" priority="832" stopIfTrue="1">
      <formula>AND(ISNUMBER(#REF!),#REF!&lt;200)</formula>
    </cfRule>
  </conditionalFormatting>
  <conditionalFormatting sqref="J95">
    <cfRule type="expression" dxfId="0" priority="270" stopIfTrue="1">
      <formula>AND(ISNUMBER(#REF!),#REF!&lt;200)</formula>
    </cfRule>
    <cfRule type="expression" dxfId="0" priority="271" stopIfTrue="1">
      <formula>AND(ISNUMBER(#REF!),#REF!&lt;200)</formula>
    </cfRule>
    <cfRule type="expression" dxfId="0" priority="272" stopIfTrue="1">
      <formula>AND(ISNUMBER(#REF!),#REF!&lt;200)</formula>
    </cfRule>
    <cfRule type="expression" dxfId="0" priority="273" stopIfTrue="1">
      <formula>AND(ISNUMBER(#REF!),#REF!&lt;200)</formula>
    </cfRule>
  </conditionalFormatting>
  <conditionalFormatting sqref="G96">
    <cfRule type="expression" dxfId="0" priority="813" stopIfTrue="1">
      <formula>AND(ISNUMBER(#REF!),#REF!&lt;200)</formula>
    </cfRule>
    <cfRule type="expression" dxfId="0" priority="814" stopIfTrue="1">
      <formula>AND(ISNUMBER(#REF!),#REF!&lt;200)</formula>
    </cfRule>
    <cfRule type="expression" dxfId="0" priority="815" stopIfTrue="1">
      <formula>AND(ISNUMBER(#REF!),#REF!&lt;200)</formula>
    </cfRule>
  </conditionalFormatting>
  <conditionalFormatting sqref="H96">
    <cfRule type="expression" dxfId="0" priority="795" stopIfTrue="1">
      <formula>AND(ISNUMBER(#REF!),#REF!&lt;200)</formula>
    </cfRule>
    <cfRule type="expression" dxfId="0" priority="796" stopIfTrue="1">
      <formula>AND(ISNUMBER(#REF!),#REF!&lt;200)</formula>
    </cfRule>
    <cfRule type="expression" dxfId="0" priority="797" stopIfTrue="1">
      <formula>AND(ISNUMBER(#REF!),#REF!&lt;200)</formula>
    </cfRule>
    <cfRule type="expression" dxfId="0" priority="798" stopIfTrue="1">
      <formula>AND(ISNUMBER(#REF!),#REF!&lt;200)</formula>
    </cfRule>
  </conditionalFormatting>
  <conditionalFormatting sqref="J96">
    <cfRule type="expression" dxfId="0" priority="250" stopIfTrue="1">
      <formula>AND(ISNUMBER(#REF!),#REF!&lt;200)</formula>
    </cfRule>
    <cfRule type="expression" dxfId="0" priority="251" stopIfTrue="1">
      <formula>AND(ISNUMBER(#REF!),#REF!&lt;200)</formula>
    </cfRule>
    <cfRule type="expression" dxfId="0" priority="252" stopIfTrue="1">
      <formula>AND(ISNUMBER(#REF!),#REF!&lt;200)</formula>
    </cfRule>
    <cfRule type="expression" dxfId="0" priority="253" stopIfTrue="1">
      <formula>AND(ISNUMBER(#REF!),#REF!&lt;200)</formula>
    </cfRule>
  </conditionalFormatting>
  <conditionalFormatting sqref="G97">
    <cfRule type="expression" dxfId="0" priority="780" stopIfTrue="1">
      <formula>AND(ISNUMBER(#REF!),#REF!&lt;200)</formula>
    </cfRule>
    <cfRule type="expression" dxfId="0" priority="781" stopIfTrue="1">
      <formula>AND(ISNUMBER(#REF!),#REF!&lt;200)</formula>
    </cfRule>
    <cfRule type="expression" dxfId="0" priority="782" stopIfTrue="1">
      <formula>AND(ISNUMBER(#REF!),#REF!&lt;200)</formula>
    </cfRule>
  </conditionalFormatting>
  <conditionalFormatting sqref="H97">
    <cfRule type="expression" dxfId="0" priority="762" stopIfTrue="1">
      <formula>AND(ISNUMBER(#REF!),#REF!&lt;200)</formula>
    </cfRule>
    <cfRule type="expression" dxfId="0" priority="763" stopIfTrue="1">
      <formula>AND(ISNUMBER(#REF!),#REF!&lt;200)</formula>
    </cfRule>
    <cfRule type="expression" dxfId="0" priority="764" stopIfTrue="1">
      <formula>AND(ISNUMBER(#REF!),#REF!&lt;200)</formula>
    </cfRule>
    <cfRule type="expression" dxfId="0" priority="765" stopIfTrue="1">
      <formula>AND(ISNUMBER(#REF!),#REF!&lt;200)</formula>
    </cfRule>
  </conditionalFormatting>
  <conditionalFormatting sqref="J97">
    <cfRule type="expression" dxfId="0" priority="230" stopIfTrue="1">
      <formula>AND(ISNUMBER(#REF!),#REF!&lt;200)</formula>
    </cfRule>
    <cfRule type="expression" dxfId="0" priority="231" stopIfTrue="1">
      <formula>AND(ISNUMBER(#REF!),#REF!&lt;200)</formula>
    </cfRule>
    <cfRule type="expression" dxfId="0" priority="232" stopIfTrue="1">
      <formula>AND(ISNUMBER(#REF!),#REF!&lt;200)</formula>
    </cfRule>
    <cfRule type="expression" dxfId="0" priority="233" stopIfTrue="1">
      <formula>AND(ISNUMBER(#REF!),#REF!&lt;200)</formula>
    </cfRule>
  </conditionalFormatting>
  <conditionalFormatting sqref="C100">
    <cfRule type="expression" dxfId="0" priority="735" stopIfTrue="1">
      <formula>AND(ISNUMBER(#REF!),#REF!&lt;200)</formula>
    </cfRule>
  </conditionalFormatting>
  <conditionalFormatting sqref="G100">
    <cfRule type="expression" dxfId="0" priority="740" stopIfTrue="1">
      <formula>AND(ISNUMBER(#REF!),#REF!&lt;200)</formula>
    </cfRule>
    <cfRule type="expression" dxfId="0" priority="741" stopIfTrue="1">
      <formula>AND(ISNUMBER(#REF!),#REF!&lt;200)</formula>
    </cfRule>
    <cfRule type="expression" dxfId="0" priority="742" stopIfTrue="1">
      <formula>AND(ISNUMBER(#REF!),#REF!&lt;200)</formula>
    </cfRule>
    <cfRule type="expression" dxfId="0" priority="743" stopIfTrue="1">
      <formula>AND(ISNUMBER(#REF!),#REF!&lt;200)</formula>
    </cfRule>
  </conditionalFormatting>
  <conditionalFormatting sqref="H100">
    <cfRule type="expression" dxfId="0" priority="736" stopIfTrue="1">
      <formula>AND(ISNUMBER(#REF!),#REF!&lt;200)</formula>
    </cfRule>
    <cfRule type="expression" dxfId="0" priority="737" stopIfTrue="1">
      <formula>AND(ISNUMBER(#REF!),#REF!&lt;200)</formula>
    </cfRule>
    <cfRule type="expression" dxfId="0" priority="738" stopIfTrue="1">
      <formula>AND(ISNUMBER(#REF!),#REF!&lt;200)</formula>
    </cfRule>
    <cfRule type="expression" dxfId="0" priority="739" stopIfTrue="1">
      <formula>AND(ISNUMBER(#REF!),#REF!&lt;200)</formula>
    </cfRule>
  </conditionalFormatting>
  <conditionalFormatting sqref="C102">
    <cfRule type="expression" dxfId="0" priority="752" stopIfTrue="1">
      <formula>AND(ISNUMBER(#REF!),#REF!&lt;200)</formula>
    </cfRule>
  </conditionalFormatting>
  <conditionalFormatting sqref="G102">
    <cfRule type="expression" dxfId="0" priority="748" stopIfTrue="1">
      <formula>AND(ISNUMBER(#REF!),#REF!&lt;200)</formula>
    </cfRule>
    <cfRule type="expression" dxfId="0" priority="749" stopIfTrue="1">
      <formula>AND(ISNUMBER(#REF!),#REF!&lt;200)</formula>
    </cfRule>
    <cfRule type="expression" dxfId="0" priority="750" stopIfTrue="1">
      <formula>AND(ISNUMBER(#REF!),#REF!&lt;200)</formula>
    </cfRule>
    <cfRule type="expression" dxfId="0" priority="751" stopIfTrue="1">
      <formula>AND(ISNUMBER(#REF!),#REF!&lt;200)</formula>
    </cfRule>
  </conditionalFormatting>
  <conditionalFormatting sqref="H102">
    <cfRule type="expression" dxfId="0" priority="744" stopIfTrue="1">
      <formula>AND(ISNUMBER(#REF!),#REF!&lt;200)</formula>
    </cfRule>
    <cfRule type="expression" dxfId="0" priority="745" stopIfTrue="1">
      <formula>AND(ISNUMBER(#REF!),#REF!&lt;200)</formula>
    </cfRule>
    <cfRule type="expression" dxfId="0" priority="746" stopIfTrue="1">
      <formula>AND(ISNUMBER(#REF!),#REF!&lt;200)</formula>
    </cfRule>
    <cfRule type="expression" dxfId="0" priority="747" stopIfTrue="1">
      <formula>AND(ISNUMBER(#REF!),#REF!&lt;200)</formula>
    </cfRule>
  </conditionalFormatting>
  <conditionalFormatting sqref="C106">
    <cfRule type="expression" dxfId="0" priority="734" stopIfTrue="1">
      <formula>AND(ISNUMBER(#REF!),#REF!&lt;200)</formula>
    </cfRule>
  </conditionalFormatting>
  <conditionalFormatting sqref="G106">
    <cfRule type="expression" dxfId="0" priority="730" stopIfTrue="1">
      <formula>AND(ISNUMBER(#REF!),#REF!&lt;200)</formula>
    </cfRule>
    <cfRule type="expression" dxfId="0" priority="731" stopIfTrue="1">
      <formula>AND(ISNUMBER(#REF!),#REF!&lt;200)</formula>
    </cfRule>
    <cfRule type="expression" dxfId="0" priority="732" stopIfTrue="1">
      <formula>AND(ISNUMBER(#REF!),#REF!&lt;200)</formula>
    </cfRule>
    <cfRule type="expression" dxfId="0" priority="733" stopIfTrue="1">
      <formula>AND(ISNUMBER(#REF!),#REF!&lt;200)</formula>
    </cfRule>
  </conditionalFormatting>
  <conditionalFormatting sqref="H106">
    <cfRule type="expression" dxfId="0" priority="710" stopIfTrue="1">
      <formula>AND(ISNUMBER(#REF!),#REF!&lt;200)</formula>
    </cfRule>
    <cfRule type="expression" dxfId="0" priority="711" stopIfTrue="1">
      <formula>AND(ISNUMBER(#REF!),#REF!&lt;200)</formula>
    </cfRule>
    <cfRule type="expression" dxfId="0" priority="712" stopIfTrue="1">
      <formula>AND(ISNUMBER(#REF!),#REF!&lt;200)</formula>
    </cfRule>
    <cfRule type="expression" dxfId="0" priority="713" stopIfTrue="1">
      <formula>AND(ISNUMBER(#REF!),#REF!&lt;200)</formula>
    </cfRule>
  </conditionalFormatting>
  <conditionalFormatting sqref="C113">
    <cfRule type="expression" dxfId="0" priority="560" stopIfTrue="1">
      <formula>AND(ISNUMBER(#REF!),#REF!&lt;200)</formula>
    </cfRule>
  </conditionalFormatting>
  <conditionalFormatting sqref="F113">
    <cfRule type="expression" dxfId="0" priority="542" stopIfTrue="1">
      <formula>AND(ISNUMBER(#REF!),#REF!&lt;200)</formula>
    </cfRule>
    <cfRule type="expression" dxfId="0" priority="543" stopIfTrue="1">
      <formula>AND(ISNUMBER(#REF!),#REF!&lt;200)</formula>
    </cfRule>
    <cfRule type="expression" dxfId="0" priority="544" stopIfTrue="1">
      <formula>AND(ISNUMBER(#REF!),#REF!&lt;200)</formula>
    </cfRule>
    <cfRule type="expression" dxfId="0" priority="545" stopIfTrue="1">
      <formula>AND(ISNUMBER(#REF!),#REF!&lt;200)</formula>
    </cfRule>
  </conditionalFormatting>
  <conditionalFormatting sqref="G113">
    <cfRule type="expression" dxfId="0" priority="558" stopIfTrue="1">
      <formula>AND(ISNUMBER(#REF!),#REF!&lt;200)</formula>
    </cfRule>
    <cfRule type="expression" dxfId="0" priority="559" stopIfTrue="1">
      <formula>AND(ISNUMBER(#REF!),#REF!&lt;200)</formula>
    </cfRule>
  </conditionalFormatting>
  <conditionalFormatting sqref="H113">
    <cfRule type="expression" dxfId="0" priority="524" stopIfTrue="1">
      <formula>AND(ISNUMBER(#REF!),#REF!&lt;200)</formula>
    </cfRule>
    <cfRule type="expression" dxfId="0" priority="525" stopIfTrue="1">
      <formula>AND(ISNUMBER(#REF!),#REF!&lt;200)</formula>
    </cfRule>
    <cfRule type="expression" dxfId="0" priority="526" stopIfTrue="1">
      <formula>AND(ISNUMBER(#REF!),#REF!&lt;200)</formula>
    </cfRule>
    <cfRule type="expression" dxfId="0" priority="527" stopIfTrue="1">
      <formula>AND(ISNUMBER(#REF!),#REF!&lt;200)</formula>
    </cfRule>
  </conditionalFormatting>
  <conditionalFormatting sqref="Q113">
    <cfRule type="expression" dxfId="0" priority="522" stopIfTrue="1">
      <formula>AND(ISNUMBER(#REF!),#REF!&lt;200)</formula>
    </cfRule>
    <cfRule type="cellIs" priority="523" stopIfTrue="1" operator="greaterThan">
      <formula>400000</formula>
    </cfRule>
  </conditionalFormatting>
  <conditionalFormatting sqref="C115">
    <cfRule type="expression" dxfId="0" priority="521" stopIfTrue="1">
      <formula>AND(ISNUMBER(#REF!),#REF!&lt;200)</formula>
    </cfRule>
  </conditionalFormatting>
  <conditionalFormatting sqref="F115:G115">
    <cfRule type="expression" dxfId="0" priority="519" stopIfTrue="1">
      <formula>AND(ISNUMBER(#REF!),#REF!&lt;200)</formula>
    </cfRule>
    <cfRule type="expression" dxfId="0" priority="520" stopIfTrue="1">
      <formula>AND(ISNUMBER(#REF!),#REF!&lt;200)</formula>
    </cfRule>
  </conditionalFormatting>
  <conditionalFormatting sqref="H115">
    <cfRule type="expression" dxfId="0" priority="517" stopIfTrue="1">
      <formula>AND(ISNUMBER(#REF!),#REF!&lt;200)</formula>
    </cfRule>
    <cfRule type="expression" dxfId="0" priority="518" stopIfTrue="1">
      <formula>AND(ISNUMBER(#REF!),#REF!&lt;200)</formula>
    </cfRule>
  </conditionalFormatting>
  <conditionalFormatting sqref="Q115">
    <cfRule type="expression" dxfId="0" priority="511" stopIfTrue="1">
      <formula>AND(ISNUMBER(#REF!),#REF!&lt;200)</formula>
    </cfRule>
    <cfRule type="cellIs" priority="512" stopIfTrue="1" operator="greaterThan">
      <formula>400000</formula>
    </cfRule>
  </conditionalFormatting>
  <conditionalFormatting sqref="C117">
    <cfRule type="expression" dxfId="0" priority="577" stopIfTrue="1">
      <formula>AND(ISNUMBER(#REF!),#REF!&lt;200)</formula>
    </cfRule>
  </conditionalFormatting>
  <conditionalFormatting sqref="F117:G117">
    <cfRule type="expression" dxfId="0" priority="573" stopIfTrue="1">
      <formula>AND(ISNUMBER(#REF!),#REF!&lt;200)</formula>
    </cfRule>
    <cfRule type="expression" dxfId="0" priority="576" stopIfTrue="1">
      <formula>AND(ISNUMBER(#REF!),#REF!&lt;200)</formula>
    </cfRule>
  </conditionalFormatting>
  <conditionalFormatting sqref="F117:H117">
    <cfRule type="expression" dxfId="0" priority="574" stopIfTrue="1">
      <formula>AND(ISNUMBER(#REF!),#REF!&lt;200)</formula>
    </cfRule>
    <cfRule type="expression" dxfId="0" priority="575" stopIfTrue="1">
      <formula>AND(ISNUMBER(#REF!),#REF!&lt;200)</formula>
    </cfRule>
  </conditionalFormatting>
  <conditionalFormatting sqref="H117">
    <cfRule type="expression" dxfId="0" priority="571" stopIfTrue="1">
      <formula>AND(ISNUMBER(#REF!),#REF!&lt;200)</formula>
    </cfRule>
    <cfRule type="expression" dxfId="0" priority="572" stopIfTrue="1">
      <formula>AND(ISNUMBER(#REF!),#REF!&lt;200)</formula>
    </cfRule>
  </conditionalFormatting>
  <conditionalFormatting sqref="I117">
    <cfRule type="expression" dxfId="0" priority="226" stopIfTrue="1">
      <formula>AND(ISNUMBER(#REF!),#REF!&lt;200)</formula>
    </cfRule>
    <cfRule type="expression" dxfId="0" priority="227" stopIfTrue="1">
      <formula>AND(ISNUMBER(#REF!),#REF!&lt;200)</formula>
    </cfRule>
    <cfRule type="expression" dxfId="0" priority="228" stopIfTrue="1">
      <formula>AND(ISNUMBER(#REF!),#REF!&lt;200)</formula>
    </cfRule>
    <cfRule type="expression" dxfId="0" priority="229" stopIfTrue="1">
      <formula>AND(ISNUMBER(#REF!),#REF!&lt;200)</formula>
    </cfRule>
  </conditionalFormatting>
  <conditionalFormatting sqref="Q117">
    <cfRule type="expression" dxfId="0" priority="569" stopIfTrue="1">
      <formula>AND(ISNUMBER(#REF!),#REF!&lt;200)</formula>
    </cfRule>
    <cfRule type="cellIs" priority="570" stopIfTrue="1" operator="greaterThan">
      <formula>400000</formula>
    </cfRule>
  </conditionalFormatting>
  <conditionalFormatting sqref="C119">
    <cfRule type="expression" dxfId="0" priority="510" stopIfTrue="1">
      <formula>AND(ISNUMBER(#REF!),#REF!&lt;200)</formula>
    </cfRule>
  </conditionalFormatting>
  <conditionalFormatting sqref="F119">
    <cfRule type="expression" dxfId="0" priority="496" stopIfTrue="1">
      <formula>AND(ISNUMBER(#REF!),#REF!&lt;200)</formula>
    </cfRule>
  </conditionalFormatting>
  <conditionalFormatting sqref="H119">
    <cfRule type="expression" dxfId="0" priority="498" stopIfTrue="1">
      <formula>AND(ISNUMBER(#REF!),#REF!&lt;200)</formula>
    </cfRule>
  </conditionalFormatting>
  <conditionalFormatting sqref="Q119">
    <cfRule type="expression" dxfId="0" priority="494" stopIfTrue="1">
      <formula>AND(ISNUMBER(#REF!),#REF!&lt;200)</formula>
    </cfRule>
    <cfRule type="cellIs" priority="495" stopIfTrue="1" operator="greaterThan">
      <formula>400000</formula>
    </cfRule>
  </conditionalFormatting>
  <conditionalFormatting sqref="H130">
    <cfRule type="expression" dxfId="0" priority="99" stopIfTrue="1">
      <formula>AND(ISNUMBER(#REF!),#REF!&lt;200)</formula>
    </cfRule>
    <cfRule type="expression" dxfId="0" priority="100" stopIfTrue="1">
      <formula>AND(ISNUMBER(#REF!),#REF!&lt;200)</formula>
    </cfRule>
  </conditionalFormatting>
  <conditionalFormatting sqref="H131">
    <cfRule type="expression" dxfId="0" priority="69" stopIfTrue="1">
      <formula>AND(ISNUMBER(#REF!),#REF!&lt;200)</formula>
    </cfRule>
    <cfRule type="expression" dxfId="0" priority="70" stopIfTrue="1">
      <formula>AND(ISNUMBER(#REF!),#REF!&lt;200)</formula>
    </cfRule>
    <cfRule type="expression" dxfId="0" priority="71" stopIfTrue="1">
      <formula>AND(ISNUMBER(#REF!),#REF!&lt;200)</formula>
    </cfRule>
    <cfRule type="expression" dxfId="0" priority="72" stopIfTrue="1">
      <formula>AND(ISNUMBER(#REF!),#REF!&lt;200)</formula>
    </cfRule>
  </conditionalFormatting>
  <conditionalFormatting sqref="H132">
    <cfRule type="expression" dxfId="0" priority="49" stopIfTrue="1">
      <formula>AND(ISNUMBER(#REF!),#REF!&lt;200)</formula>
    </cfRule>
    <cfRule type="expression" dxfId="0" priority="50" stopIfTrue="1">
      <formula>AND(ISNUMBER(#REF!),#REF!&lt;200)</formula>
    </cfRule>
    <cfRule type="expression" dxfId="0" priority="51" stopIfTrue="1">
      <formula>AND(ISNUMBER(#REF!),#REF!&lt;200)</formula>
    </cfRule>
    <cfRule type="expression" dxfId="0" priority="52" stopIfTrue="1">
      <formula>AND(ISNUMBER(#REF!),#REF!&lt;200)</formula>
    </cfRule>
  </conditionalFormatting>
  <conditionalFormatting sqref="H133">
    <cfRule type="expression" dxfId="0" priority="29" stopIfTrue="1">
      <formula>AND(ISNUMBER(#REF!),#REF!&lt;200)</formula>
    </cfRule>
    <cfRule type="expression" dxfId="0" priority="30" stopIfTrue="1">
      <formula>AND(ISNUMBER(#REF!),#REF!&lt;200)</formula>
    </cfRule>
    <cfRule type="expression" dxfId="0" priority="31" stopIfTrue="1">
      <formula>AND(ISNUMBER(#REF!),#REF!&lt;200)</formula>
    </cfRule>
    <cfRule type="expression" dxfId="0" priority="32" stopIfTrue="1">
      <formula>AND(ISNUMBER(#REF!),#REF!&lt;200)</formula>
    </cfRule>
  </conditionalFormatting>
  <conditionalFormatting sqref="H134">
    <cfRule type="expression" dxfId="0" priority="9" stopIfTrue="1">
      <formula>AND(ISNUMBER(#REF!),#REF!&lt;200)</formula>
    </cfRule>
    <cfRule type="expression" dxfId="0" priority="10" stopIfTrue="1">
      <formula>AND(ISNUMBER(#REF!),#REF!&lt;200)</formula>
    </cfRule>
    <cfRule type="expression" dxfId="0" priority="11" stopIfTrue="1">
      <formula>AND(ISNUMBER(#REF!),#REF!&lt;200)</formula>
    </cfRule>
    <cfRule type="expression" dxfId="0" priority="12" stopIfTrue="1">
      <formula>AND(ISNUMBER(#REF!),#REF!&lt;200)</formula>
    </cfRule>
  </conditionalFormatting>
  <conditionalFormatting sqref="H135:J135">
    <cfRule type="expression" dxfId="0" priority="1" stopIfTrue="1">
      <formula>AND(ISNUMBER(#REF!),#REF!&lt;200)</formula>
    </cfRule>
    <cfRule type="expression" dxfId="0" priority="2" stopIfTrue="1">
      <formula>AND(ISNUMBER(#REF!),#REF!&lt;200)</formula>
    </cfRule>
    <cfRule type="expression" dxfId="0" priority="3" stopIfTrue="1">
      <formula>AND(ISNUMBER(#REF!),#REF!&lt;200)</formula>
    </cfRule>
    <cfRule type="expression" dxfId="0" priority="4" stopIfTrue="1">
      <formula>AND(ISNUMBER(#REF!),#REF!&lt;200)</formula>
    </cfRule>
  </conditionalFormatting>
  <conditionalFormatting sqref="F144:G144">
    <cfRule type="expression" dxfId="0" priority="682" stopIfTrue="1">
      <formula>AND(ISNUMBER(#REF!),#REF!&lt;200)</formula>
    </cfRule>
    <cfRule type="expression" dxfId="0" priority="685" stopIfTrue="1">
      <formula>AND(ISNUMBER(#REF!),#REF!&lt;200)</formula>
    </cfRule>
  </conditionalFormatting>
  <conditionalFormatting sqref="F144:H144">
    <cfRule type="expression" dxfId="0" priority="683" stopIfTrue="1">
      <formula>AND(ISNUMBER(#REF!),#REF!&lt;200)</formula>
    </cfRule>
    <cfRule type="expression" dxfId="0" priority="684" stopIfTrue="1">
      <formula>AND(ISNUMBER(#REF!),#REF!&lt;200)</formula>
    </cfRule>
  </conditionalFormatting>
  <conditionalFormatting sqref="H144">
    <cfRule type="expression" dxfId="0" priority="680" stopIfTrue="1">
      <formula>AND(ISNUMBER(#REF!),#REF!&lt;200)</formula>
    </cfRule>
    <cfRule type="expression" dxfId="0" priority="681" stopIfTrue="1">
      <formula>AND(ISNUMBER(#REF!),#REF!&lt;200)</formula>
    </cfRule>
  </conditionalFormatting>
  <conditionalFormatting sqref="J144">
    <cfRule type="expression" dxfId="0" priority="358" stopIfTrue="1">
      <formula>AND(ISNUMBER(#REF!),#REF!&lt;200)</formula>
    </cfRule>
    <cfRule type="expression" dxfId="0" priority="359" stopIfTrue="1">
      <formula>AND(ISNUMBER(#REF!),#REF!&lt;200)</formula>
    </cfRule>
    <cfRule type="expression" dxfId="0" priority="360" stopIfTrue="1">
      <formula>AND(ISNUMBER(#REF!),#REF!&lt;200)</formula>
    </cfRule>
    <cfRule type="expression" dxfId="0" priority="361" stopIfTrue="1">
      <formula>AND(ISNUMBER(#REF!),#REF!&lt;200)</formula>
    </cfRule>
  </conditionalFormatting>
  <conditionalFormatting sqref="F145">
    <cfRule type="expression" dxfId="1" priority="636" stopIfTrue="1">
      <formula>AND(ISNUMBER(#REF!),#REF!&lt;200)</formula>
    </cfRule>
    <cfRule type="expression" dxfId="1" priority="637" stopIfTrue="1">
      <formula>AND(ISNUMBER(#REF!),#REF!&lt;200)</formula>
    </cfRule>
    <cfRule type="expression" dxfId="1" priority="638" stopIfTrue="1">
      <formula>AND(ISNUMBER(#REF!),#REF!&lt;200)</formula>
    </cfRule>
    <cfRule type="expression" dxfId="1" priority="639" stopIfTrue="1">
      <formula>AND(ISNUMBER(#REF!),#REF!&lt;200)</formula>
    </cfRule>
  </conditionalFormatting>
  <conditionalFormatting sqref="G145">
    <cfRule type="expression" dxfId="0" priority="632" stopIfTrue="1">
      <formula>AND(ISNUMBER(#REF!),#REF!&lt;200)</formula>
    </cfRule>
    <cfRule type="expression" dxfId="0" priority="635" stopIfTrue="1">
      <formula>AND(ISNUMBER(#REF!),#REF!&lt;200)</formula>
    </cfRule>
  </conditionalFormatting>
  <conditionalFormatting sqref="G145:H145">
    <cfRule type="expression" dxfId="0" priority="633" stopIfTrue="1">
      <formula>AND(ISNUMBER(#REF!),#REF!&lt;200)</formula>
    </cfRule>
    <cfRule type="expression" dxfId="0" priority="634" stopIfTrue="1">
      <formula>AND(ISNUMBER(#REF!),#REF!&lt;200)</formula>
    </cfRule>
  </conditionalFormatting>
  <conditionalFormatting sqref="H145">
    <cfRule type="expression" dxfId="0" priority="630" stopIfTrue="1">
      <formula>AND(ISNUMBER(#REF!),#REF!&lt;200)</formula>
    </cfRule>
    <cfRule type="expression" dxfId="0" priority="631" stopIfTrue="1">
      <formula>AND(ISNUMBER(#REF!),#REF!&lt;200)</formula>
    </cfRule>
  </conditionalFormatting>
  <conditionalFormatting sqref="J145">
    <cfRule type="expression" dxfId="1" priority="338" stopIfTrue="1">
      <formula>AND(ISNUMBER(#REF!),#REF!&lt;200)</formula>
    </cfRule>
    <cfRule type="expression" dxfId="1" priority="339" stopIfTrue="1">
      <formula>AND(ISNUMBER(#REF!),#REF!&lt;200)</formula>
    </cfRule>
    <cfRule type="expression" dxfId="1" priority="340" stopIfTrue="1">
      <formula>AND(ISNUMBER(#REF!),#REF!&lt;200)</formula>
    </cfRule>
    <cfRule type="expression" dxfId="1" priority="341" stopIfTrue="1">
      <formula>AND(ISNUMBER(#REF!),#REF!&lt;200)</formula>
    </cfRule>
  </conditionalFormatting>
  <conditionalFormatting sqref="F146">
    <cfRule type="expression" dxfId="1" priority="586" stopIfTrue="1">
      <formula>AND(ISNUMBER(#REF!),#REF!&lt;200)</formula>
    </cfRule>
    <cfRule type="expression" dxfId="1" priority="587" stopIfTrue="1">
      <formula>AND(ISNUMBER(#REF!),#REF!&lt;200)</formula>
    </cfRule>
    <cfRule type="expression" dxfId="1" priority="588" stopIfTrue="1">
      <formula>AND(ISNUMBER(#REF!),#REF!&lt;200)</formula>
    </cfRule>
    <cfRule type="expression" dxfId="1" priority="589" stopIfTrue="1">
      <formula>AND(ISNUMBER(#REF!),#REF!&lt;200)</formula>
    </cfRule>
  </conditionalFormatting>
  <conditionalFormatting sqref="G146">
    <cfRule type="expression" dxfId="0" priority="582" stopIfTrue="1">
      <formula>AND(ISNUMBER(#REF!),#REF!&lt;200)</formula>
    </cfRule>
    <cfRule type="expression" dxfId="0" priority="585" stopIfTrue="1">
      <formula>AND(ISNUMBER(#REF!),#REF!&lt;200)</formula>
    </cfRule>
  </conditionalFormatting>
  <conditionalFormatting sqref="G146:H146">
    <cfRule type="expression" dxfId="0" priority="583" stopIfTrue="1">
      <formula>AND(ISNUMBER(#REF!),#REF!&lt;200)</formula>
    </cfRule>
    <cfRule type="expression" dxfId="0" priority="584" stopIfTrue="1">
      <formula>AND(ISNUMBER(#REF!),#REF!&lt;200)</formula>
    </cfRule>
  </conditionalFormatting>
  <conditionalFormatting sqref="H146">
    <cfRule type="expression" dxfId="0" priority="580" stopIfTrue="1">
      <formula>AND(ISNUMBER(#REF!),#REF!&lt;200)</formula>
    </cfRule>
    <cfRule type="expression" dxfId="0" priority="581" stopIfTrue="1">
      <formula>AND(ISNUMBER(#REF!),#REF!&lt;200)</formula>
    </cfRule>
  </conditionalFormatting>
  <conditionalFormatting sqref="J146">
    <cfRule type="expression" dxfId="1" priority="318" stopIfTrue="1">
      <formula>AND(ISNUMBER(#REF!),#REF!&lt;200)</formula>
    </cfRule>
    <cfRule type="expression" dxfId="1" priority="319" stopIfTrue="1">
      <formula>AND(ISNUMBER(#REF!),#REF!&lt;200)</formula>
    </cfRule>
    <cfRule type="expression" dxfId="1" priority="320" stopIfTrue="1">
      <formula>AND(ISNUMBER(#REF!),#REF!&lt;200)</formula>
    </cfRule>
    <cfRule type="expression" dxfId="1" priority="321" stopIfTrue="1">
      <formula>AND(ISNUMBER(#REF!),#REF!&lt;200)</formula>
    </cfRule>
  </conditionalFormatting>
  <conditionalFormatting sqref="B34:B35">
    <cfRule type="expression" dxfId="0" priority="1148" stopIfTrue="1">
      <formula>AND(ISNUMBER(#REF!),#REF!&lt;200)</formula>
    </cfRule>
    <cfRule type="expression" dxfId="0" priority="1149" stopIfTrue="1">
      <formula>AND(ISNUMBER(#REF!),#REF!&lt;200)</formula>
    </cfRule>
    <cfRule type="expression" dxfId="0" priority="1150" stopIfTrue="1">
      <formula>AND(ISNUMBER(#REF!),#REF!&lt;200)</formula>
    </cfRule>
    <cfRule type="expression" dxfId="0" priority="1151" stopIfTrue="1">
      <formula>AND(ISNUMBER(#REF!),#REF!&lt;200)</formula>
    </cfRule>
  </conditionalFormatting>
  <conditionalFormatting sqref="C94:C97">
    <cfRule type="expression" dxfId="0" priority="761" stopIfTrue="1">
      <formula>AND(ISNUMBER(#REF!),#REF!&lt;200)</formula>
    </cfRule>
  </conditionalFormatting>
  <conditionalFormatting sqref="F18:F26">
    <cfRule type="expression" dxfId="0" priority="470" stopIfTrue="1">
      <formula>AND(ISNUMBER(#REF!),#REF!&lt;200)</formula>
    </cfRule>
    <cfRule type="expression" dxfId="0" priority="471" stopIfTrue="1">
      <formula>AND(ISNUMBER(#REF!),#REF!&lt;200)</formula>
    </cfRule>
    <cfRule type="expression" dxfId="0" priority="472" stopIfTrue="1">
      <formula>AND(ISNUMBER(#REF!),#REF!&lt;200)</formula>
    </cfRule>
    <cfRule type="expression" dxfId="0" priority="473" stopIfTrue="1">
      <formula>AND(ISNUMBER(#REF!),#REF!&lt;200)</formula>
    </cfRule>
  </conditionalFormatting>
  <conditionalFormatting sqref="F58:F60">
    <cfRule type="expression" dxfId="0" priority="1072" stopIfTrue="1">
      <formula>AND(ISNUMBER(#REF!),#REF!&lt;200)</formula>
    </cfRule>
    <cfRule type="expression" dxfId="0" priority="1073" stopIfTrue="1">
      <formula>AND(ISNUMBER(#REF!),#REF!&lt;200)</formula>
    </cfRule>
    <cfRule type="expression" dxfId="0" priority="1074" stopIfTrue="1">
      <formula>AND(ISNUMBER(#REF!),#REF!&lt;200)</formula>
    </cfRule>
    <cfRule type="expression" dxfId="0" priority="1075" stopIfTrue="1">
      <formula>AND(ISNUMBER(#REF!),#REF!&lt;200)</formula>
    </cfRule>
  </conditionalFormatting>
  <conditionalFormatting sqref="F130:F134">
    <cfRule type="expression" dxfId="0" priority="101" stopIfTrue="1">
      <formula>AND(ISNUMBER(#REF!),#REF!&lt;200)</formula>
    </cfRule>
    <cfRule type="expression" dxfId="0" priority="102" stopIfTrue="1">
      <formula>AND(ISNUMBER(#REF!),#REF!&lt;200)</formula>
    </cfRule>
  </conditionalFormatting>
  <conditionalFormatting sqref="H58:H61">
    <cfRule type="expression" dxfId="0" priority="1068" stopIfTrue="1">
      <formula>AND(ISNUMBER(#REF!),#REF!&lt;200)</formula>
    </cfRule>
    <cfRule type="expression" dxfId="0" priority="1069" stopIfTrue="1">
      <formula>AND(ISNUMBER(#REF!),#REF!&lt;200)</formula>
    </cfRule>
    <cfRule type="expression" dxfId="0" priority="1070" stopIfTrue="1">
      <formula>AND(ISNUMBER(#REF!),#REF!&lt;200)</formula>
    </cfRule>
    <cfRule type="expression" dxfId="0" priority="1071" stopIfTrue="1">
      <formula>AND(ISNUMBER(#REF!),#REF!&lt;200)</formula>
    </cfRule>
  </conditionalFormatting>
  <conditionalFormatting sqref="J58:J60">
    <cfRule type="expression" dxfId="0" priority="398" stopIfTrue="1">
      <formula>AND(ISNUMBER(#REF!),#REF!&lt;200)</formula>
    </cfRule>
    <cfRule type="expression" dxfId="0" priority="399" stopIfTrue="1">
      <formula>AND(ISNUMBER(#REF!),#REF!&lt;200)</formula>
    </cfRule>
    <cfRule type="expression" dxfId="0" priority="400" stopIfTrue="1">
      <formula>AND(ISNUMBER(#REF!),#REF!&lt;200)</formula>
    </cfRule>
    <cfRule type="expression" dxfId="0" priority="401" stopIfTrue="1">
      <formula>AND(ISNUMBER(#REF!),#REF!&lt;200)</formula>
    </cfRule>
  </conditionalFormatting>
  <conditionalFormatting sqref="N58:N61">
    <cfRule type="expression" dxfId="0" priority="1048" stopIfTrue="1">
      <formula>AND(ISNUMBER(#REF!),#REF!&lt;200)</formula>
    </cfRule>
    <cfRule type="expression" dxfId="0" priority="1049" stopIfTrue="1">
      <formula>AND(ISNUMBER(#REF!),#REF!&lt;200)</formula>
    </cfRule>
    <cfRule type="expression" dxfId="0" priority="1050" stopIfTrue="1">
      <formula>AND(ISNUMBER(#REF!),#REF!&lt;200)</formula>
    </cfRule>
    <cfRule type="expression" dxfId="0" priority="1051" stopIfTrue="1">
      <formula>AND(ISNUMBER(#REF!),#REF!&lt;200)</formula>
    </cfRule>
  </conditionalFormatting>
  <conditionalFormatting sqref="F14:F15 F17">
    <cfRule type="expression" dxfId="0" priority="1152" stopIfTrue="1">
      <formula>AND(ISNUMBER(#REF!),#REF!&lt;200)</formula>
    </cfRule>
    <cfRule type="expression" dxfId="0" priority="1153" stopIfTrue="1">
      <formula>AND(ISNUMBER(#REF!),#REF!&lt;200)</formula>
    </cfRule>
    <cfRule type="expression" dxfId="0" priority="1154" stopIfTrue="1">
      <formula>AND(ISNUMBER(#REF!),#REF!&lt;200)</formula>
    </cfRule>
    <cfRule type="expression" dxfId="0" priority="1155" stopIfTrue="1">
      <formula>AND(ISNUMBER(#REF!),#REF!&lt;200)</formula>
    </cfRule>
  </conditionalFormatting>
  <conditionalFormatting sqref="F27:F32 F37:F39 F34:F35">
    <cfRule type="expression" dxfId="0" priority="474" stopIfTrue="1">
      <formula>AND(ISNUMBER(#REF!),#REF!&lt;200)</formula>
    </cfRule>
    <cfRule type="expression" dxfId="0" priority="475" stopIfTrue="1">
      <formula>AND(ISNUMBER(#REF!),#REF!&lt;200)</formula>
    </cfRule>
    <cfRule type="expression" dxfId="0" priority="476" stopIfTrue="1">
      <formula>AND(ISNUMBER(#REF!),#REF!&lt;200)</formula>
    </cfRule>
    <cfRule type="expression" dxfId="0" priority="477" stopIfTrue="1">
      <formula>AND(ISNUMBER(#REF!),#REF!&lt;200)</formula>
    </cfRule>
  </conditionalFormatting>
  <conditionalFormatting sqref="H119 F119">
    <cfRule type="expression" dxfId="0" priority="497" stopIfTrue="1">
      <formula>AND(ISNUMBER(#REF!),#REF!&lt;200)</formula>
    </cfRule>
  </conditionalFormatting>
  <conditionalFormatting sqref="F130:F134 H130">
    <cfRule type="expression" dxfId="0" priority="103" stopIfTrue="1">
      <formula>AND(ISNUMBER(#REF!),#REF!&lt;200)</formula>
    </cfRule>
    <cfRule type="expression" dxfId="0" priority="104" stopIfTrue="1">
      <formula>AND(ISNUMBER(#REF!),#REF!&lt;200)</formula>
    </cfRule>
  </conditionalFormatting>
  <printOptions horizontalCentered="1" verticalCentered="1"/>
  <pageMargins left="0.31" right="0.04" top="0.2" bottom="0.31" header="0" footer="0"/>
  <pageSetup paperSize="9" scale="60" fitToHeight="0" orientation="landscape" horizontalDpi="600" verticalDpi="600"/>
  <headerFooter>
    <oddFooter>&amp;C第 &amp;P 页，共 &amp;N 页</oddFooter>
  </headerFooter>
  <ignoredErrors>
    <ignoredError sqref="K13:K73 K75:K83 K85:K120 K122:K146"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“十四五”带子项目表（2021－2025）分表</vt:lpstr>
      <vt:lpstr>“十四五”带子项目表（2021）</vt:lpstr>
      <vt:lpstr>“十四五”带子项目表（2022）</vt:lpstr>
      <vt:lpstr>“十四五”带子项目表（2023）</vt:lpstr>
      <vt:lpstr>“十四五”带子项目表（2024）</vt:lpstr>
      <vt:lpstr>“十四五”带子项目表（2025）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刘玲</cp:lastModifiedBy>
  <dcterms:created xsi:type="dcterms:W3CDTF">2018-11-22T00:06:00Z</dcterms:created>
  <cp:lastPrinted>2020-12-09T17:40:00Z</cp:lastPrinted>
  <dcterms:modified xsi:type="dcterms:W3CDTF">2023-02-13T03:10:31Z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B01F4A37C08D4EBAAE0093B86F8CF1A3</vt:lpwstr>
  </property>
</Properties>
</file>